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'FS184'!$A$1:$AA$54</definedName>
    <definedName name="_xlnm.Print_Area" localSheetId="2">'GT421'!$A$1:$AA$54</definedName>
    <definedName name="_xlnm.Print_Area" localSheetId="3">'GT481'!$A$1:$AA$54</definedName>
    <definedName name="_xlnm.Print_Area" localSheetId="4">'KZN225'!$A$1:$AA$54</definedName>
    <definedName name="_xlnm.Print_Area" localSheetId="5">'KZN252'!$A$1:$AA$54</definedName>
    <definedName name="_xlnm.Print_Area" localSheetId="6">'KZN282'!$A$1:$AA$54</definedName>
    <definedName name="_xlnm.Print_Area" localSheetId="7">'LIM354'!$A$1:$AA$54</definedName>
    <definedName name="_xlnm.Print_Area" localSheetId="8">'MP307'!$A$1:$AA$54</definedName>
    <definedName name="_xlnm.Print_Area" localSheetId="9">'MP312'!$A$1:$AA$54</definedName>
    <definedName name="_xlnm.Print_Area" localSheetId="10">'MP313'!$A$1:$AA$54</definedName>
    <definedName name="_xlnm.Print_Area" localSheetId="11">'MP326'!$A$1:$AA$54</definedName>
    <definedName name="_xlnm.Print_Area" localSheetId="12">'NC091'!$A$1:$AA$54</definedName>
    <definedName name="_xlnm.Print_Area" localSheetId="13">'NW372'!$A$1:$AA$54</definedName>
    <definedName name="_xlnm.Print_Area" localSheetId="14">'NW373'!$A$1:$AA$54</definedName>
    <definedName name="_xlnm.Print_Area" localSheetId="15">'NW403'!$A$1:$AA$54</definedName>
    <definedName name="_xlnm.Print_Area" localSheetId="16">'NW405'!$A$1:$AA$54</definedName>
    <definedName name="_xlnm.Print_Area" localSheetId="0">'Summary'!$A$1:$AA$54</definedName>
    <definedName name="_xlnm.Print_Area" localSheetId="17">'WC023'!$A$1:$AA$54</definedName>
    <definedName name="_xlnm.Print_Area" localSheetId="18">'WC024'!$A$1:$AA$54</definedName>
    <definedName name="_xlnm.Print_Area" localSheetId="19">'WC044'!$A$1:$AA$54</definedName>
  </definedNames>
  <calcPr fullCalcOnLoad="1"/>
</workbook>
</file>

<file path=xl/sharedStrings.xml><?xml version="1.0" encoding="utf-8"?>
<sst xmlns="http://schemas.openxmlformats.org/spreadsheetml/2006/main" count="1520" uniqueCount="92">
  <si>
    <t>Free State: Matjhabeng(FS184) - Table C6 Quarterly Budget Statement - Financial Position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</si>
  <si>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</si>
  <si>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</si>
  <si>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</si>
  <si>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</si>
  <si>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</si>
  <si>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</si>
  <si>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</si>
  <si>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</si>
  <si>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</si>
  <si>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</si>
  <si>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</si>
  <si>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</si>
  <si>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</si>
  <si>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</si>
  <si>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</si>
  <si>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</si>
  <si>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</si>
  <si>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</si>
  <si>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</si>
  <si>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</si>
  <si>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</si>
  <si>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</si>
  <si>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</si>
  <si>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</si>
  <si>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</si>
  <si>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</si>
  <si>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</si>
  <si>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</si>
  <si>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</si>
  <si>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</si>
  <si>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</si>
  <si>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</si>
  <si>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</si>
  <si>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deposits and investments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</si>
  <si>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</si>
  <si>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</si>
  <si>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</si>
  <si>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</si>
  <si>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</si>
  <si>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</si>
  <si>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</si>
  <si>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</si>
  <si>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</si>
  <si>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</si>
  <si>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</si>
  <si>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</si>
  <si>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</si>
  <si>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</si>
  <si>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</si>
  <si>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</si>
  <si>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</si>
  <si>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</si>
  <si>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</si>
  <si>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</si>
  <si>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</si>
  <si>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</si>
  <si>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</si>
  <si>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</si>
  <si>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</si>
  <si>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Financial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</si>
  <si>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</si>
  <si>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</si>
  <si>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</si>
  <si>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</si>
  <si>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</si>
  <si>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</si>
  <si>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</si>
  <si>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TOTAL COMMUNITY WEALTH/EQUITY</t>
  </si>
  <si>
    <t>Gauteng: Emfuleni(GT421) - Table C6 Quarterly Budget Statement - Financial Position ( All ) for 4th Quarter ended 30 June 2020 (Figures Finalised as at 2020/07/30)</t>
  </si>
  <si>
    <t>Gauteng: Mogale City(GT481) - Table C6 Quarterly Budget Statement - Financial Position ( All ) for 4th Quarter ended 30 June 2020 (Figures Finalised as at 2020/07/30)</t>
  </si>
  <si>
    <t>Kwazulu-Natal: Msunduzi(KZN225) - Table C6 Quarterly Budget Statement - Financial Position ( All ) for 4th Quarter ended 30 June 2020 (Figures Finalised as at 2020/07/30)</t>
  </si>
  <si>
    <t>Kwazulu-Natal: Newcastle(KZN252) - Table C6 Quarterly Budget Statement - Financial Position ( All ) for 4th Quarter ended 30 June 2020 (Figures Finalised as at 2020/07/30)</t>
  </si>
  <si>
    <t>Kwazulu-Natal: uMhlathuze(KZN282) - Table C6 Quarterly Budget Statement - Financial Position ( All ) for 4th Quarter ended 30 June 2020 (Figures Finalised as at 2020/07/30)</t>
  </si>
  <si>
    <t>Limpopo: Polokwane(LIM354) - Table C6 Quarterly Budget Statement - Financial Position ( All ) for 4th Quarter ended 30 June 2020 (Figures Finalised as at 2020/07/30)</t>
  </si>
  <si>
    <t>Mpumalanga: Govan Mbeki(MP307) - Table C6 Quarterly Budget Statement - Financial Position ( All ) for 4th Quarter ended 30 June 2020 (Figures Finalised as at 2020/07/30)</t>
  </si>
  <si>
    <t>Mpumalanga: Emalahleni (MP)(MP312) - Table C6 Quarterly Budget Statement - Financial Position ( All ) for 4th Quarter ended 30 June 2020 (Figures Finalised as at 2020/07/30)</t>
  </si>
  <si>
    <t>Mpumalanga: Steve Tshwete(MP313) - Table C6 Quarterly Budget Statement - Financial Position ( All ) for 4th Quarter ended 30 June 2020 (Figures Finalised as at 2020/07/30)</t>
  </si>
  <si>
    <t>Mpumalanga: City of Mbombela(MP326) - Table C6 Quarterly Budget Statement - Financial Position ( All ) for 4th Quarter ended 30 June 2020 (Figures Finalised as at 2020/07/30)</t>
  </si>
  <si>
    <t>Northern Cape: Sol Plaatje(NC091) - Table C6 Quarterly Budget Statement - Financial Position ( All ) for 4th Quarter ended 30 June 2020 (Figures Finalised as at 2020/07/30)</t>
  </si>
  <si>
    <t>North West: Madibeng(NW372) - Table C6 Quarterly Budget Statement - Financial Position ( All ) for 4th Quarter ended 30 June 2020 (Figures Finalised as at 2020/07/30)</t>
  </si>
  <si>
    <t>North West: Rustenburg(NW373) - Table C6 Quarterly Budget Statement - Financial Position ( All ) for 4th Quarter ended 30 June 2020 (Figures Finalised as at 2020/07/30)</t>
  </si>
  <si>
    <t>North West: City of Matlosana(NW403) - Table C6 Quarterly Budget Statement - Financial Position ( All ) for 4th Quarter ended 30 June 2020 (Figures Finalised as at 2020/07/30)</t>
  </si>
  <si>
    <t>North West: J B Marks(NW405) - Table C6 Quarterly Budget Statement - Financial Position ( All ) for 4th Quarter ended 30 June 2020 (Figures Finalised as at 2020/07/30)</t>
  </si>
  <si>
    <t>Western Cape: Drakenstein(WC023) - Table C6 Quarterly Budget Statement - Financial Position ( All ) for 4th Quarter ended 30 June 2020 (Figures Finalised as at 2020/07/30)</t>
  </si>
  <si>
    <t>Western Cape: Stellenbosch(WC024) - Table C6 Quarterly Budget Statement - Financial Position ( All ) for 4th Quarter ended 30 June 2020 (Figures Finalised as at 2020/07/30)</t>
  </si>
  <si>
    <t>Western Cape: George(WC044) - Table C6 Quarterly Budget Statement - Financial Position ( All ) for 4th Quarter ended 30 June 2020 (Figures Finalised as at 2020/07/30)</t>
  </si>
  <si>
    <t>Summary - Table C6 Quarterly Budget Statement - Financial Position ( All ) for 4th Quarter ended 30 June 2020 (Figures Finalised as at 2020/07/30)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</si>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</sst>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-541584020</v>
      </c>
      <c r="D6" s="18"/>
      <c r="E6" s="19">
        <v>-4221524974</v>
      </c>
      <c r="F6" s="20">
        <v>1097727559</v>
      </c>
      <c r="G6" s="20">
        <v>2344142575</v>
      </c>
      <c r="H6" s="20">
        <v>-267624683</v>
      </c>
      <c r="I6" s="20">
        <v>315958336</v>
      </c>
      <c r="J6" s="20">
        <v>2392476228</v>
      </c>
      <c r="K6" s="20">
        <v>176996464</v>
      </c>
      <c r="L6" s="20">
        <v>861088675</v>
      </c>
      <c r="M6" s="20">
        <v>515115955</v>
      </c>
      <c r="N6" s="20">
        <v>1553201094</v>
      </c>
      <c r="O6" s="20">
        <v>-1161758924</v>
      </c>
      <c r="P6" s="20">
        <v>-46357985</v>
      </c>
      <c r="Q6" s="20">
        <v>560535327</v>
      </c>
      <c r="R6" s="20">
        <v>-647581582</v>
      </c>
      <c r="S6" s="20">
        <v>-560518220</v>
      </c>
      <c r="T6" s="20">
        <v>160834409</v>
      </c>
      <c r="U6" s="20">
        <v>-1147728613</v>
      </c>
      <c r="V6" s="20">
        <v>-1547412424</v>
      </c>
      <c r="W6" s="20">
        <v>1750683316</v>
      </c>
      <c r="X6" s="20">
        <v>365787717</v>
      </c>
      <c r="Y6" s="20">
        <v>1384895599</v>
      </c>
      <c r="Z6" s="21">
        <v>378.61</v>
      </c>
      <c r="AA6" s="22">
        <v>1097727559</v>
      </c>
    </row>
    <row r="7" spans="1:27" ht="12.75">
      <c r="A7" s="23" t="s">
        <v>34</v>
      </c>
      <c r="B7" s="17"/>
      <c r="C7" s="18">
        <v>1879691974</v>
      </c>
      <c r="D7" s="18"/>
      <c r="E7" s="19">
        <v>1358925641</v>
      </c>
      <c r="F7" s="20">
        <v>1360056486</v>
      </c>
      <c r="G7" s="20">
        <v>916668730</v>
      </c>
      <c r="H7" s="20">
        <v>590609238</v>
      </c>
      <c r="I7" s="20">
        <v>99544270</v>
      </c>
      <c r="J7" s="20">
        <v>1606822238</v>
      </c>
      <c r="K7" s="20">
        <v>-330341789</v>
      </c>
      <c r="L7" s="20">
        <v>94435505</v>
      </c>
      <c r="M7" s="20">
        <v>-94866460</v>
      </c>
      <c r="N7" s="20">
        <v>-330772744</v>
      </c>
      <c r="O7" s="20">
        <v>171632183</v>
      </c>
      <c r="P7" s="20">
        <v>387835368</v>
      </c>
      <c r="Q7" s="20">
        <v>261335925</v>
      </c>
      <c r="R7" s="20">
        <v>820803476</v>
      </c>
      <c r="S7" s="20">
        <v>137792383</v>
      </c>
      <c r="T7" s="20">
        <v>-100263967</v>
      </c>
      <c r="U7" s="20">
        <v>-811563448</v>
      </c>
      <c r="V7" s="20">
        <v>-774035032</v>
      </c>
      <c r="W7" s="20">
        <v>1322817938</v>
      </c>
      <c r="X7" s="20">
        <v>961721984</v>
      </c>
      <c r="Y7" s="20">
        <v>361095954</v>
      </c>
      <c r="Z7" s="21">
        <v>37.55</v>
      </c>
      <c r="AA7" s="22">
        <v>1360056486</v>
      </c>
    </row>
    <row r="8" spans="1:27" ht="12.75">
      <c r="A8" s="23" t="s">
        <v>35</v>
      </c>
      <c r="B8" s="17"/>
      <c r="C8" s="18">
        <v>9031599319</v>
      </c>
      <c r="D8" s="18"/>
      <c r="E8" s="19">
        <v>13423720508</v>
      </c>
      <c r="F8" s="20">
        <v>11708755102</v>
      </c>
      <c r="G8" s="20">
        <v>10907150540</v>
      </c>
      <c r="H8" s="20">
        <v>-1556589209</v>
      </c>
      <c r="I8" s="20">
        <v>142379256</v>
      </c>
      <c r="J8" s="20">
        <v>9492940587</v>
      </c>
      <c r="K8" s="20">
        <v>-343807084</v>
      </c>
      <c r="L8" s="20">
        <v>219958973</v>
      </c>
      <c r="M8" s="20">
        <v>306854327</v>
      </c>
      <c r="N8" s="20">
        <v>183006216</v>
      </c>
      <c r="O8" s="20">
        <v>348869559</v>
      </c>
      <c r="P8" s="20">
        <v>683044587</v>
      </c>
      <c r="Q8" s="20">
        <v>558491312</v>
      </c>
      <c r="R8" s="20">
        <v>1590405458</v>
      </c>
      <c r="S8" s="20">
        <v>1088388094</v>
      </c>
      <c r="T8" s="20">
        <v>874932516</v>
      </c>
      <c r="U8" s="20">
        <v>-147026238</v>
      </c>
      <c r="V8" s="20">
        <v>1816294372</v>
      </c>
      <c r="W8" s="20">
        <v>13082646633</v>
      </c>
      <c r="X8" s="20">
        <v>11288243172</v>
      </c>
      <c r="Y8" s="20">
        <v>1794403461</v>
      </c>
      <c r="Z8" s="21">
        <v>15.9</v>
      </c>
      <c r="AA8" s="22">
        <v>11708755102</v>
      </c>
    </row>
    <row r="9" spans="1:27" ht="12.75">
      <c r="A9" s="23" t="s">
        <v>36</v>
      </c>
      <c r="B9" s="17"/>
      <c r="C9" s="18">
        <v>5821125456</v>
      </c>
      <c r="D9" s="18"/>
      <c r="E9" s="19">
        <v>2236665768</v>
      </c>
      <c r="F9" s="20">
        <v>2988494910</v>
      </c>
      <c r="G9" s="20">
        <v>4649893883</v>
      </c>
      <c r="H9" s="20">
        <v>-88045996</v>
      </c>
      <c r="I9" s="20">
        <v>268724662</v>
      </c>
      <c r="J9" s="20">
        <v>4830572549</v>
      </c>
      <c r="K9" s="20">
        <v>241934824</v>
      </c>
      <c r="L9" s="20">
        <v>160055195</v>
      </c>
      <c r="M9" s="20">
        <v>171559870</v>
      </c>
      <c r="N9" s="20">
        <v>573549889</v>
      </c>
      <c r="O9" s="20">
        <v>141449394</v>
      </c>
      <c r="P9" s="20">
        <v>32223858</v>
      </c>
      <c r="Q9" s="20">
        <v>238806990</v>
      </c>
      <c r="R9" s="20">
        <v>412480242</v>
      </c>
      <c r="S9" s="20">
        <v>160224453</v>
      </c>
      <c r="T9" s="20">
        <v>15976448</v>
      </c>
      <c r="U9" s="20">
        <v>295524204</v>
      </c>
      <c r="V9" s="20">
        <v>471725105</v>
      </c>
      <c r="W9" s="20">
        <v>6288327785</v>
      </c>
      <c r="X9" s="20">
        <v>2557173349</v>
      </c>
      <c r="Y9" s="20">
        <v>3731154436</v>
      </c>
      <c r="Z9" s="21">
        <v>145.91</v>
      </c>
      <c r="AA9" s="22">
        <v>2988494910</v>
      </c>
    </row>
    <row r="10" spans="1:27" ht="12.75">
      <c r="A10" s="23" t="s">
        <v>37</v>
      </c>
      <c r="B10" s="17"/>
      <c r="C10" s="18">
        <v>2795165</v>
      </c>
      <c r="D10" s="18"/>
      <c r="E10" s="19">
        <v>434293167</v>
      </c>
      <c r="F10" s="20">
        <v>7160015</v>
      </c>
      <c r="G10" s="24">
        <v>1120074</v>
      </c>
      <c r="H10" s="24">
        <v>778808</v>
      </c>
      <c r="I10" s="24">
        <v>-1781</v>
      </c>
      <c r="J10" s="20">
        <v>1897101</v>
      </c>
      <c r="K10" s="24">
        <v>-177263</v>
      </c>
      <c r="L10" s="24">
        <v>-5897</v>
      </c>
      <c r="M10" s="20">
        <v>9464</v>
      </c>
      <c r="N10" s="24">
        <v>-173696</v>
      </c>
      <c r="O10" s="24">
        <v>-104581</v>
      </c>
      <c r="P10" s="24">
        <v>84986</v>
      </c>
      <c r="Q10" s="20">
        <v>27973</v>
      </c>
      <c r="R10" s="24">
        <v>8378</v>
      </c>
      <c r="S10" s="24">
        <v>-22969</v>
      </c>
      <c r="T10" s="20">
        <v>7754</v>
      </c>
      <c r="U10" s="24">
        <v>23158</v>
      </c>
      <c r="V10" s="24">
        <v>7943</v>
      </c>
      <c r="W10" s="24">
        <v>1739726</v>
      </c>
      <c r="X10" s="20">
        <v>6121260</v>
      </c>
      <c r="Y10" s="24">
        <v>-4381534</v>
      </c>
      <c r="Z10" s="25">
        <v>-71.58</v>
      </c>
      <c r="AA10" s="26">
        <v>7160015</v>
      </c>
    </row>
    <row r="11" spans="1:27" ht="12.75">
      <c r="A11" s="23" t="s">
        <v>38</v>
      </c>
      <c r="B11" s="17"/>
      <c r="C11" s="18">
        <v>648587856</v>
      </c>
      <c r="D11" s="18"/>
      <c r="E11" s="19">
        <v>211639088</v>
      </c>
      <c r="F11" s="20">
        <v>702309425</v>
      </c>
      <c r="G11" s="20">
        <v>644986994</v>
      </c>
      <c r="H11" s="20">
        <v>113098946</v>
      </c>
      <c r="I11" s="20">
        <v>81983789</v>
      </c>
      <c r="J11" s="20">
        <v>840069729</v>
      </c>
      <c r="K11" s="20">
        <v>-19362016</v>
      </c>
      <c r="L11" s="20">
        <v>-1572768</v>
      </c>
      <c r="M11" s="20">
        <v>33389403</v>
      </c>
      <c r="N11" s="20">
        <v>12454619</v>
      </c>
      <c r="O11" s="20">
        <v>-67222479</v>
      </c>
      <c r="P11" s="20">
        <v>10710089</v>
      </c>
      <c r="Q11" s="20">
        <v>10692908</v>
      </c>
      <c r="R11" s="20">
        <v>-45819482</v>
      </c>
      <c r="S11" s="20">
        <v>24958861</v>
      </c>
      <c r="T11" s="20">
        <v>12196115</v>
      </c>
      <c r="U11" s="20">
        <v>-53853669</v>
      </c>
      <c r="V11" s="20">
        <v>-16698693</v>
      </c>
      <c r="W11" s="20">
        <v>790006173</v>
      </c>
      <c r="X11" s="20">
        <v>522983442</v>
      </c>
      <c r="Y11" s="20">
        <v>267022731</v>
      </c>
      <c r="Z11" s="21">
        <v>51.06</v>
      </c>
      <c r="AA11" s="22">
        <v>702309425</v>
      </c>
    </row>
    <row r="12" spans="1:27" ht="12.75">
      <c r="A12" s="27" t="s">
        <v>39</v>
      </c>
      <c r="B12" s="28"/>
      <c r="C12" s="29">
        <f aca="true" t="shared" si="0" ref="C12:Y12">SUM(C6:C11)</f>
        <v>16842215750</v>
      </c>
      <c r="D12" s="29">
        <f>SUM(D6:D11)</f>
        <v>0</v>
      </c>
      <c r="E12" s="30">
        <f t="shared" si="0"/>
        <v>13443719198</v>
      </c>
      <c r="F12" s="31">
        <f t="shared" si="0"/>
        <v>17864503497</v>
      </c>
      <c r="G12" s="31">
        <f t="shared" si="0"/>
        <v>19463962796</v>
      </c>
      <c r="H12" s="31">
        <f t="shared" si="0"/>
        <v>-1207772896</v>
      </c>
      <c r="I12" s="31">
        <f t="shared" si="0"/>
        <v>908588532</v>
      </c>
      <c r="J12" s="31">
        <f t="shared" si="0"/>
        <v>19164778432</v>
      </c>
      <c r="K12" s="31">
        <f t="shared" si="0"/>
        <v>-274756864</v>
      </c>
      <c r="L12" s="31">
        <f t="shared" si="0"/>
        <v>1333959683</v>
      </c>
      <c r="M12" s="31">
        <f t="shared" si="0"/>
        <v>932062559</v>
      </c>
      <c r="N12" s="31">
        <f t="shared" si="0"/>
        <v>1991265378</v>
      </c>
      <c r="O12" s="31">
        <f t="shared" si="0"/>
        <v>-567134848</v>
      </c>
      <c r="P12" s="31">
        <f t="shared" si="0"/>
        <v>1067540903</v>
      </c>
      <c r="Q12" s="31">
        <f t="shared" si="0"/>
        <v>1629890435</v>
      </c>
      <c r="R12" s="31">
        <f t="shared" si="0"/>
        <v>2130296490</v>
      </c>
      <c r="S12" s="31">
        <f t="shared" si="0"/>
        <v>850822602</v>
      </c>
      <c r="T12" s="31">
        <f t="shared" si="0"/>
        <v>963683275</v>
      </c>
      <c r="U12" s="31">
        <f t="shared" si="0"/>
        <v>-1864624606</v>
      </c>
      <c r="V12" s="31">
        <f t="shared" si="0"/>
        <v>-50118729</v>
      </c>
      <c r="W12" s="31">
        <f t="shared" si="0"/>
        <v>23236221571</v>
      </c>
      <c r="X12" s="31">
        <f t="shared" si="0"/>
        <v>15702030924</v>
      </c>
      <c r="Y12" s="31">
        <f t="shared" si="0"/>
        <v>7534190647</v>
      </c>
      <c r="Z12" s="32">
        <f>+IF(X12&lt;&gt;0,+(Y12/X12)*100,0)</f>
        <v>47.982268557911546</v>
      </c>
      <c r="AA12" s="33">
        <f>SUM(AA6:AA11)</f>
        <v>17864503497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2260776</v>
      </c>
      <c r="D15" s="18"/>
      <c r="E15" s="19">
        <v>9825348</v>
      </c>
      <c r="F15" s="20">
        <v>43130032</v>
      </c>
      <c r="G15" s="20">
        <v>30450219</v>
      </c>
      <c r="H15" s="20">
        <v>-1037228</v>
      </c>
      <c r="I15" s="20">
        <v>-9394</v>
      </c>
      <c r="J15" s="20">
        <v>29403597</v>
      </c>
      <c r="K15" s="20">
        <v>-121447</v>
      </c>
      <c r="L15" s="20">
        <v>-206313</v>
      </c>
      <c r="M15" s="20">
        <v>-20630</v>
      </c>
      <c r="N15" s="20">
        <v>-348390</v>
      </c>
      <c r="O15" s="20">
        <v>-2610</v>
      </c>
      <c r="P15" s="20">
        <v>-30671</v>
      </c>
      <c r="Q15" s="20">
        <v>28848</v>
      </c>
      <c r="R15" s="20">
        <v>-4433</v>
      </c>
      <c r="S15" s="20">
        <v>-131325</v>
      </c>
      <c r="T15" s="20">
        <v>-240628</v>
      </c>
      <c r="U15" s="20">
        <v>-219099</v>
      </c>
      <c r="V15" s="20">
        <v>-591052</v>
      </c>
      <c r="W15" s="20">
        <v>28459722</v>
      </c>
      <c r="X15" s="20">
        <v>8786474</v>
      </c>
      <c r="Y15" s="20">
        <v>19673248</v>
      </c>
      <c r="Z15" s="21">
        <v>223.9</v>
      </c>
      <c r="AA15" s="22">
        <v>43130032</v>
      </c>
    </row>
    <row r="16" spans="1:27" ht="12.75">
      <c r="A16" s="23" t="s">
        <v>42</v>
      </c>
      <c r="B16" s="17"/>
      <c r="C16" s="18">
        <v>77850931</v>
      </c>
      <c r="D16" s="18"/>
      <c r="E16" s="19">
        <v>74403850</v>
      </c>
      <c r="F16" s="20">
        <v>72857627</v>
      </c>
      <c r="G16" s="24">
        <v>669880561</v>
      </c>
      <c r="H16" s="24">
        <v>-356802218</v>
      </c>
      <c r="I16" s="24">
        <v>-6145454</v>
      </c>
      <c r="J16" s="20">
        <v>306932889</v>
      </c>
      <c r="K16" s="24">
        <v>-2786909</v>
      </c>
      <c r="L16" s="24">
        <v>-3214201</v>
      </c>
      <c r="M16" s="20">
        <v>-259824006</v>
      </c>
      <c r="N16" s="24">
        <v>-265825116</v>
      </c>
      <c r="O16" s="24">
        <v>237102272</v>
      </c>
      <c r="P16" s="24">
        <v>-7135627</v>
      </c>
      <c r="Q16" s="20">
        <v>25336126</v>
      </c>
      <c r="R16" s="24">
        <v>255302771</v>
      </c>
      <c r="S16" s="24">
        <v>122713</v>
      </c>
      <c r="T16" s="20">
        <v>-23041995</v>
      </c>
      <c r="U16" s="24">
        <v>1583495</v>
      </c>
      <c r="V16" s="24">
        <v>-21335787</v>
      </c>
      <c r="W16" s="24">
        <v>275074757</v>
      </c>
      <c r="X16" s="20">
        <v>72857627</v>
      </c>
      <c r="Y16" s="24">
        <v>202217130</v>
      </c>
      <c r="Z16" s="25">
        <v>277.55</v>
      </c>
      <c r="AA16" s="26">
        <v>72857627</v>
      </c>
    </row>
    <row r="17" spans="1:27" ht="12.75">
      <c r="A17" s="23" t="s">
        <v>43</v>
      </c>
      <c r="B17" s="17"/>
      <c r="C17" s="18">
        <v>4275284812</v>
      </c>
      <c r="D17" s="18"/>
      <c r="E17" s="19">
        <v>3632421328</v>
      </c>
      <c r="F17" s="20">
        <v>5754473350</v>
      </c>
      <c r="G17" s="20">
        <v>5203436034</v>
      </c>
      <c r="H17" s="20">
        <v>53311071</v>
      </c>
      <c r="I17" s="20">
        <v>1909561</v>
      </c>
      <c r="J17" s="20">
        <v>5258656666</v>
      </c>
      <c r="K17" s="20">
        <v>45353516</v>
      </c>
      <c r="L17" s="20">
        <v>805566</v>
      </c>
      <c r="M17" s="20">
        <v>-721383</v>
      </c>
      <c r="N17" s="20">
        <v>45437699</v>
      </c>
      <c r="O17" s="20">
        <v>-1421031</v>
      </c>
      <c r="P17" s="20">
        <v>-1557946</v>
      </c>
      <c r="Q17" s="20">
        <v>5905584</v>
      </c>
      <c r="R17" s="20">
        <v>2926607</v>
      </c>
      <c r="S17" s="20">
        <v>-787773</v>
      </c>
      <c r="T17" s="20">
        <v>-360794</v>
      </c>
      <c r="U17" s="20">
        <v>-143942</v>
      </c>
      <c r="V17" s="20">
        <v>-1292509</v>
      </c>
      <c r="W17" s="20">
        <v>5305728463</v>
      </c>
      <c r="X17" s="20">
        <v>5181713433</v>
      </c>
      <c r="Y17" s="20">
        <v>124015030</v>
      </c>
      <c r="Z17" s="21">
        <v>2.39</v>
      </c>
      <c r="AA17" s="22">
        <v>5754473350</v>
      </c>
    </row>
    <row r="18" spans="1:27" ht="12.75">
      <c r="A18" s="23" t="s">
        <v>44</v>
      </c>
      <c r="B18" s="17"/>
      <c r="C18" s="18">
        <v>234928851</v>
      </c>
      <c r="D18" s="18"/>
      <c r="E18" s="19">
        <v>275279105</v>
      </c>
      <c r="F18" s="20">
        <v>234928851</v>
      </c>
      <c r="G18" s="20">
        <v>1000</v>
      </c>
      <c r="H18" s="20"/>
      <c r="I18" s="20"/>
      <c r="J18" s="20">
        <v>1000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1000</v>
      </c>
      <c r="X18" s="20">
        <v>234928851</v>
      </c>
      <c r="Y18" s="20">
        <v>-234927851</v>
      </c>
      <c r="Z18" s="21">
        <v>-100</v>
      </c>
      <c r="AA18" s="22">
        <v>234928851</v>
      </c>
    </row>
    <row r="19" spans="1:27" ht="12.75">
      <c r="A19" s="23" t="s">
        <v>45</v>
      </c>
      <c r="B19" s="17"/>
      <c r="C19" s="18">
        <v>71656430980</v>
      </c>
      <c r="D19" s="18"/>
      <c r="E19" s="19">
        <v>72563372526</v>
      </c>
      <c r="F19" s="20">
        <v>112623814655</v>
      </c>
      <c r="G19" s="20">
        <v>68930722791</v>
      </c>
      <c r="H19" s="20">
        <v>-1225440609</v>
      </c>
      <c r="I19" s="20">
        <v>1831554543</v>
      </c>
      <c r="J19" s="20">
        <v>69536836725</v>
      </c>
      <c r="K19" s="20">
        <v>-233972528</v>
      </c>
      <c r="L19" s="20">
        <v>281572288</v>
      </c>
      <c r="M19" s="20">
        <v>-113574277</v>
      </c>
      <c r="N19" s="20">
        <v>-65974517</v>
      </c>
      <c r="O19" s="20">
        <v>54750915</v>
      </c>
      <c r="P19" s="20">
        <v>66906830</v>
      </c>
      <c r="Q19" s="20">
        <v>302428744</v>
      </c>
      <c r="R19" s="20">
        <v>424086489</v>
      </c>
      <c r="S19" s="20">
        <v>137740983</v>
      </c>
      <c r="T19" s="20">
        <v>100884845</v>
      </c>
      <c r="U19" s="20">
        <v>577186806</v>
      </c>
      <c r="V19" s="20">
        <v>815812634</v>
      </c>
      <c r="W19" s="20">
        <v>70710761331</v>
      </c>
      <c r="X19" s="20">
        <v>104596651628</v>
      </c>
      <c r="Y19" s="20">
        <v>-33885890297</v>
      </c>
      <c r="Z19" s="21">
        <v>-32.4</v>
      </c>
      <c r="AA19" s="22">
        <v>112623814655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6704868</v>
      </c>
      <c r="D21" s="18"/>
      <c r="E21" s="19">
        <v>1972470</v>
      </c>
      <c r="F21" s="20">
        <v>20127058</v>
      </c>
      <c r="G21" s="20">
        <v>85380823</v>
      </c>
      <c r="H21" s="20"/>
      <c r="I21" s="20"/>
      <c r="J21" s="20">
        <v>85380823</v>
      </c>
      <c r="K21" s="20"/>
      <c r="L21" s="20"/>
      <c r="M21" s="20"/>
      <c r="N21" s="20"/>
      <c r="O21" s="20"/>
      <c r="P21" s="20">
        <v>1515788</v>
      </c>
      <c r="Q21" s="20"/>
      <c r="R21" s="20">
        <v>1515788</v>
      </c>
      <c r="S21" s="20"/>
      <c r="T21" s="20"/>
      <c r="U21" s="20"/>
      <c r="V21" s="20"/>
      <c r="W21" s="20">
        <v>86896611</v>
      </c>
      <c r="X21" s="20">
        <v>13805610</v>
      </c>
      <c r="Y21" s="20">
        <v>73091001</v>
      </c>
      <c r="Z21" s="21">
        <v>529.43</v>
      </c>
      <c r="AA21" s="22">
        <v>20127058</v>
      </c>
    </row>
    <row r="22" spans="1:27" ht="12.75">
      <c r="A22" s="23" t="s">
        <v>47</v>
      </c>
      <c r="B22" s="17"/>
      <c r="C22" s="18">
        <v>194041056</v>
      </c>
      <c r="D22" s="18"/>
      <c r="E22" s="19">
        <v>233302191</v>
      </c>
      <c r="F22" s="20">
        <v>130676832</v>
      </c>
      <c r="G22" s="20">
        <v>139882868</v>
      </c>
      <c r="H22" s="20">
        <v>-3974467</v>
      </c>
      <c r="I22" s="20">
        <v>4966755</v>
      </c>
      <c r="J22" s="20">
        <v>140875156</v>
      </c>
      <c r="K22" s="20">
        <v>10594069</v>
      </c>
      <c r="L22" s="20">
        <v>7564522</v>
      </c>
      <c r="M22" s="20">
        <v>-2353590</v>
      </c>
      <c r="N22" s="20">
        <v>15805001</v>
      </c>
      <c r="O22" s="20">
        <v>-23788987</v>
      </c>
      <c r="P22" s="20">
        <v>-1505726</v>
      </c>
      <c r="Q22" s="20">
        <v>-5658063</v>
      </c>
      <c r="R22" s="20">
        <v>-30952776</v>
      </c>
      <c r="S22" s="20">
        <v>-4102268</v>
      </c>
      <c r="T22" s="20">
        <v>4857104</v>
      </c>
      <c r="U22" s="20">
        <v>-1229780</v>
      </c>
      <c r="V22" s="20">
        <v>-474944</v>
      </c>
      <c r="W22" s="20">
        <v>125252437</v>
      </c>
      <c r="X22" s="20">
        <v>122005063</v>
      </c>
      <c r="Y22" s="20">
        <v>3247374</v>
      </c>
      <c r="Z22" s="21">
        <v>2.66</v>
      </c>
      <c r="AA22" s="22">
        <v>130676832</v>
      </c>
    </row>
    <row r="23" spans="1:27" ht="12.75">
      <c r="A23" s="23" t="s">
        <v>48</v>
      </c>
      <c r="B23" s="17"/>
      <c r="C23" s="18">
        <v>109355494</v>
      </c>
      <c r="D23" s="18"/>
      <c r="E23" s="19">
        <v>196457536</v>
      </c>
      <c r="F23" s="20">
        <v>176005055</v>
      </c>
      <c r="G23" s="24">
        <v>741756547</v>
      </c>
      <c r="H23" s="24">
        <v>-1639768</v>
      </c>
      <c r="I23" s="24">
        <v>-474737405</v>
      </c>
      <c r="J23" s="20">
        <v>265379374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265379374</v>
      </c>
      <c r="X23" s="20">
        <v>170995053</v>
      </c>
      <c r="Y23" s="24">
        <v>94384321</v>
      </c>
      <c r="Z23" s="25">
        <v>55.2</v>
      </c>
      <c r="AA23" s="26">
        <v>176005055</v>
      </c>
    </row>
    <row r="24" spans="1:27" ht="12.75">
      <c r="A24" s="27" t="s">
        <v>49</v>
      </c>
      <c r="B24" s="35"/>
      <c r="C24" s="29">
        <f aca="true" t="shared" si="1" ref="C24:Y24">SUM(C15:C23)</f>
        <v>76556857768</v>
      </c>
      <c r="D24" s="29">
        <f>SUM(D15:D23)</f>
        <v>0</v>
      </c>
      <c r="E24" s="36">
        <f t="shared" si="1"/>
        <v>76987034354</v>
      </c>
      <c r="F24" s="37">
        <f t="shared" si="1"/>
        <v>119056013460</v>
      </c>
      <c r="G24" s="37">
        <f t="shared" si="1"/>
        <v>75801510843</v>
      </c>
      <c r="H24" s="37">
        <f t="shared" si="1"/>
        <v>-1535583219</v>
      </c>
      <c r="I24" s="37">
        <f t="shared" si="1"/>
        <v>1357538606</v>
      </c>
      <c r="J24" s="37">
        <f t="shared" si="1"/>
        <v>75623466230</v>
      </c>
      <c r="K24" s="37">
        <f t="shared" si="1"/>
        <v>-180933299</v>
      </c>
      <c r="L24" s="37">
        <f t="shared" si="1"/>
        <v>286521862</v>
      </c>
      <c r="M24" s="37">
        <f t="shared" si="1"/>
        <v>-376493886</v>
      </c>
      <c r="N24" s="37">
        <f t="shared" si="1"/>
        <v>-270905323</v>
      </c>
      <c r="O24" s="37">
        <f t="shared" si="1"/>
        <v>266640559</v>
      </c>
      <c r="P24" s="37">
        <f t="shared" si="1"/>
        <v>58192648</v>
      </c>
      <c r="Q24" s="37">
        <f t="shared" si="1"/>
        <v>328041239</v>
      </c>
      <c r="R24" s="37">
        <f t="shared" si="1"/>
        <v>652874446</v>
      </c>
      <c r="S24" s="37">
        <f t="shared" si="1"/>
        <v>132842330</v>
      </c>
      <c r="T24" s="37">
        <f t="shared" si="1"/>
        <v>82098532</v>
      </c>
      <c r="U24" s="37">
        <f t="shared" si="1"/>
        <v>577177480</v>
      </c>
      <c r="V24" s="37">
        <f t="shared" si="1"/>
        <v>792118342</v>
      </c>
      <c r="W24" s="37">
        <f t="shared" si="1"/>
        <v>76797553695</v>
      </c>
      <c r="X24" s="37">
        <f t="shared" si="1"/>
        <v>110401743739</v>
      </c>
      <c r="Y24" s="37">
        <f t="shared" si="1"/>
        <v>-33604190044</v>
      </c>
      <c r="Z24" s="38">
        <f>+IF(X24&lt;&gt;0,+(Y24/X24)*100,0)</f>
        <v>-30.43809717665641</v>
      </c>
      <c r="AA24" s="39">
        <f>SUM(AA15:AA23)</f>
        <v>119056013460</v>
      </c>
    </row>
    <row r="25" spans="1:27" ht="12.75">
      <c r="A25" s="27" t="s">
        <v>50</v>
      </c>
      <c r="B25" s="28"/>
      <c r="C25" s="29">
        <f aca="true" t="shared" si="2" ref="C25:Y25">+C12+C24</f>
        <v>93399073518</v>
      </c>
      <c r="D25" s="29">
        <f>+D12+D24</f>
        <v>0</v>
      </c>
      <c r="E25" s="30">
        <f t="shared" si="2"/>
        <v>90430753552</v>
      </c>
      <c r="F25" s="31">
        <f t="shared" si="2"/>
        <v>136920516957</v>
      </c>
      <c r="G25" s="31">
        <f t="shared" si="2"/>
        <v>95265473639</v>
      </c>
      <c r="H25" s="31">
        <f t="shared" si="2"/>
        <v>-2743356115</v>
      </c>
      <c r="I25" s="31">
        <f t="shared" si="2"/>
        <v>2266127138</v>
      </c>
      <c r="J25" s="31">
        <f t="shared" si="2"/>
        <v>94788244662</v>
      </c>
      <c r="K25" s="31">
        <f t="shared" si="2"/>
        <v>-455690163</v>
      </c>
      <c r="L25" s="31">
        <f t="shared" si="2"/>
        <v>1620481545</v>
      </c>
      <c r="M25" s="31">
        <f t="shared" si="2"/>
        <v>555568673</v>
      </c>
      <c r="N25" s="31">
        <f t="shared" si="2"/>
        <v>1720360055</v>
      </c>
      <c r="O25" s="31">
        <f t="shared" si="2"/>
        <v>-300494289</v>
      </c>
      <c r="P25" s="31">
        <f t="shared" si="2"/>
        <v>1125733551</v>
      </c>
      <c r="Q25" s="31">
        <f t="shared" si="2"/>
        <v>1957931674</v>
      </c>
      <c r="R25" s="31">
        <f t="shared" si="2"/>
        <v>2783170936</v>
      </c>
      <c r="S25" s="31">
        <f t="shared" si="2"/>
        <v>983664932</v>
      </c>
      <c r="T25" s="31">
        <f t="shared" si="2"/>
        <v>1045781807</v>
      </c>
      <c r="U25" s="31">
        <f t="shared" si="2"/>
        <v>-1287447126</v>
      </c>
      <c r="V25" s="31">
        <f t="shared" si="2"/>
        <v>741999613</v>
      </c>
      <c r="W25" s="31">
        <f t="shared" si="2"/>
        <v>100033775266</v>
      </c>
      <c r="X25" s="31">
        <f t="shared" si="2"/>
        <v>126103774663</v>
      </c>
      <c r="Y25" s="31">
        <f t="shared" si="2"/>
        <v>-26069999397</v>
      </c>
      <c r="Z25" s="32">
        <f>+IF(X25&lt;&gt;0,+(Y25/X25)*100,0)</f>
        <v>-20.673448884991366</v>
      </c>
      <c r="AA25" s="33">
        <f>+AA12+AA24</f>
        <v>136920516957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153903000</v>
      </c>
      <c r="D30" s="18"/>
      <c r="E30" s="19">
        <v>479665816</v>
      </c>
      <c r="F30" s="20">
        <v>684284473</v>
      </c>
      <c r="G30" s="20">
        <v>178596582</v>
      </c>
      <c r="H30" s="20">
        <v>-3907831</v>
      </c>
      <c r="I30" s="20">
        <v>-24556540</v>
      </c>
      <c r="J30" s="20">
        <v>150132211</v>
      </c>
      <c r="K30" s="20">
        <v>-632117</v>
      </c>
      <c r="L30" s="20">
        <v>-610320</v>
      </c>
      <c r="M30" s="20">
        <v>-66691401</v>
      </c>
      <c r="N30" s="20">
        <v>-67933838</v>
      </c>
      <c r="O30" s="20">
        <v>-10343676</v>
      </c>
      <c r="P30" s="20">
        <v>-4995028</v>
      </c>
      <c r="Q30" s="20">
        <v>-2565136</v>
      </c>
      <c r="R30" s="20">
        <v>-17903840</v>
      </c>
      <c r="S30" s="20">
        <v>-626353</v>
      </c>
      <c r="T30" s="20">
        <v>-8565320</v>
      </c>
      <c r="U30" s="20">
        <v>-67752434</v>
      </c>
      <c r="V30" s="20">
        <v>-76944107</v>
      </c>
      <c r="W30" s="20">
        <v>-12649574</v>
      </c>
      <c r="X30" s="20">
        <v>298328434</v>
      </c>
      <c r="Y30" s="20">
        <v>-310978008</v>
      </c>
      <c r="Z30" s="21">
        <v>-104.24</v>
      </c>
      <c r="AA30" s="22">
        <v>684284473</v>
      </c>
    </row>
    <row r="31" spans="1:27" ht="12.75">
      <c r="A31" s="23" t="s">
        <v>55</v>
      </c>
      <c r="B31" s="17"/>
      <c r="C31" s="18">
        <v>653020809</v>
      </c>
      <c r="D31" s="18"/>
      <c r="E31" s="19">
        <v>528801013</v>
      </c>
      <c r="F31" s="20">
        <v>724270495</v>
      </c>
      <c r="G31" s="20">
        <v>401684722</v>
      </c>
      <c r="H31" s="20">
        <v>-26386362</v>
      </c>
      <c r="I31" s="20">
        <v>-181501</v>
      </c>
      <c r="J31" s="20">
        <v>375116859</v>
      </c>
      <c r="K31" s="20">
        <v>220432449</v>
      </c>
      <c r="L31" s="20">
        <v>-7678419</v>
      </c>
      <c r="M31" s="20">
        <v>14890172</v>
      </c>
      <c r="N31" s="20">
        <v>227644202</v>
      </c>
      <c r="O31" s="20">
        <v>-140890756</v>
      </c>
      <c r="P31" s="20">
        <v>170065688</v>
      </c>
      <c r="Q31" s="20">
        <v>-93380402</v>
      </c>
      <c r="R31" s="20">
        <v>-64205470</v>
      </c>
      <c r="S31" s="20">
        <v>-11318362</v>
      </c>
      <c r="T31" s="20">
        <v>-46279701</v>
      </c>
      <c r="U31" s="20">
        <v>-156159439</v>
      </c>
      <c r="V31" s="20">
        <v>-213757502</v>
      </c>
      <c r="W31" s="20">
        <v>324798089</v>
      </c>
      <c r="X31" s="20">
        <v>668066591</v>
      </c>
      <c r="Y31" s="20">
        <v>-343268502</v>
      </c>
      <c r="Z31" s="21">
        <v>-51.38</v>
      </c>
      <c r="AA31" s="22">
        <v>724270495</v>
      </c>
    </row>
    <row r="32" spans="1:27" ht="12.75">
      <c r="A32" s="23" t="s">
        <v>56</v>
      </c>
      <c r="B32" s="17"/>
      <c r="C32" s="18">
        <v>21505576702</v>
      </c>
      <c r="D32" s="18"/>
      <c r="E32" s="19">
        <v>14895411998</v>
      </c>
      <c r="F32" s="20">
        <v>18854149624</v>
      </c>
      <c r="G32" s="20">
        <v>18333512128</v>
      </c>
      <c r="H32" s="20">
        <v>1743864570</v>
      </c>
      <c r="I32" s="20">
        <v>2605676839</v>
      </c>
      <c r="J32" s="20">
        <v>22683053537</v>
      </c>
      <c r="K32" s="20">
        <v>761340748</v>
      </c>
      <c r="L32" s="20">
        <v>1361906180</v>
      </c>
      <c r="M32" s="20">
        <v>-97644285</v>
      </c>
      <c r="N32" s="20">
        <v>2025602643</v>
      </c>
      <c r="O32" s="20">
        <v>-393746271</v>
      </c>
      <c r="P32" s="20">
        <v>783929368</v>
      </c>
      <c r="Q32" s="20">
        <v>916200587</v>
      </c>
      <c r="R32" s="20">
        <v>1306383684</v>
      </c>
      <c r="S32" s="20">
        <v>755387242</v>
      </c>
      <c r="T32" s="20">
        <v>634607222</v>
      </c>
      <c r="U32" s="20">
        <v>443954640</v>
      </c>
      <c r="V32" s="20">
        <v>1833949104</v>
      </c>
      <c r="W32" s="20">
        <v>27848988968</v>
      </c>
      <c r="X32" s="20">
        <v>17881658765</v>
      </c>
      <c r="Y32" s="20">
        <v>9967330203</v>
      </c>
      <c r="Z32" s="21">
        <v>55.74</v>
      </c>
      <c r="AA32" s="22">
        <v>18854149624</v>
      </c>
    </row>
    <row r="33" spans="1:27" ht="12.75">
      <c r="A33" s="23" t="s">
        <v>57</v>
      </c>
      <c r="B33" s="17"/>
      <c r="C33" s="18">
        <v>2150629793</v>
      </c>
      <c r="D33" s="18"/>
      <c r="E33" s="19">
        <v>1295085791</v>
      </c>
      <c r="F33" s="20">
        <v>1662382838</v>
      </c>
      <c r="G33" s="20">
        <v>1607598455</v>
      </c>
      <c r="H33" s="20">
        <v>90134017</v>
      </c>
      <c r="I33" s="20">
        <v>-4106061</v>
      </c>
      <c r="J33" s="20">
        <v>1693626411</v>
      </c>
      <c r="K33" s="20">
        <v>-670743</v>
      </c>
      <c r="L33" s="20">
        <v>-669062</v>
      </c>
      <c r="M33" s="20">
        <v>-320458</v>
      </c>
      <c r="N33" s="20">
        <v>-1660263</v>
      </c>
      <c r="O33" s="20">
        <v>-737742</v>
      </c>
      <c r="P33" s="20">
        <v>-152063</v>
      </c>
      <c r="Q33" s="20">
        <v>2288966</v>
      </c>
      <c r="R33" s="20">
        <v>1399161</v>
      </c>
      <c r="S33" s="20">
        <v>-7394253</v>
      </c>
      <c r="T33" s="20">
        <v>-3116198</v>
      </c>
      <c r="U33" s="20">
        <v>69662339</v>
      </c>
      <c r="V33" s="20">
        <v>59151888</v>
      </c>
      <c r="W33" s="20">
        <v>1752517197</v>
      </c>
      <c r="X33" s="20">
        <v>1487468878</v>
      </c>
      <c r="Y33" s="20">
        <v>265048319</v>
      </c>
      <c r="Z33" s="21">
        <v>17.82</v>
      </c>
      <c r="AA33" s="22">
        <v>1662382838</v>
      </c>
    </row>
    <row r="34" spans="1:27" ht="12.75">
      <c r="A34" s="27" t="s">
        <v>58</v>
      </c>
      <c r="B34" s="28"/>
      <c r="C34" s="29">
        <f aca="true" t="shared" si="3" ref="C34:Y34">SUM(C29:C33)</f>
        <v>24463130304</v>
      </c>
      <c r="D34" s="29">
        <f>SUM(D29:D33)</f>
        <v>0</v>
      </c>
      <c r="E34" s="30">
        <f t="shared" si="3"/>
        <v>17198964618</v>
      </c>
      <c r="F34" s="31">
        <f t="shared" si="3"/>
        <v>21925087430</v>
      </c>
      <c r="G34" s="31">
        <f t="shared" si="3"/>
        <v>20521391887</v>
      </c>
      <c r="H34" s="31">
        <f t="shared" si="3"/>
        <v>1803704394</v>
      </c>
      <c r="I34" s="31">
        <f t="shared" si="3"/>
        <v>2576832737</v>
      </c>
      <c r="J34" s="31">
        <f t="shared" si="3"/>
        <v>24901929018</v>
      </c>
      <c r="K34" s="31">
        <f t="shared" si="3"/>
        <v>980470337</v>
      </c>
      <c r="L34" s="31">
        <f t="shared" si="3"/>
        <v>1352948379</v>
      </c>
      <c r="M34" s="31">
        <f t="shared" si="3"/>
        <v>-149765972</v>
      </c>
      <c r="N34" s="31">
        <f t="shared" si="3"/>
        <v>2183652744</v>
      </c>
      <c r="O34" s="31">
        <f t="shared" si="3"/>
        <v>-545718445</v>
      </c>
      <c r="P34" s="31">
        <f t="shared" si="3"/>
        <v>948847965</v>
      </c>
      <c r="Q34" s="31">
        <f t="shared" si="3"/>
        <v>822544015</v>
      </c>
      <c r="R34" s="31">
        <f t="shared" si="3"/>
        <v>1225673535</v>
      </c>
      <c r="S34" s="31">
        <f t="shared" si="3"/>
        <v>736048274</v>
      </c>
      <c r="T34" s="31">
        <f t="shared" si="3"/>
        <v>576646003</v>
      </c>
      <c r="U34" s="31">
        <f t="shared" si="3"/>
        <v>289705106</v>
      </c>
      <c r="V34" s="31">
        <f t="shared" si="3"/>
        <v>1602399383</v>
      </c>
      <c r="W34" s="31">
        <f t="shared" si="3"/>
        <v>29913654680</v>
      </c>
      <c r="X34" s="31">
        <f t="shared" si="3"/>
        <v>20335522668</v>
      </c>
      <c r="Y34" s="31">
        <f t="shared" si="3"/>
        <v>9578132012</v>
      </c>
      <c r="Z34" s="32">
        <f>+IF(X34&lt;&gt;0,+(Y34/X34)*100,0)</f>
        <v>47.10049585827542</v>
      </c>
      <c r="AA34" s="33">
        <f>SUM(AA29:AA33)</f>
        <v>21925087430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4285594000</v>
      </c>
      <c r="D37" s="18"/>
      <c r="E37" s="19">
        <v>5616347211</v>
      </c>
      <c r="F37" s="20">
        <v>5954841327</v>
      </c>
      <c r="G37" s="20">
        <v>4328172737</v>
      </c>
      <c r="H37" s="20">
        <v>-1095796466</v>
      </c>
      <c r="I37" s="20">
        <v>63950532</v>
      </c>
      <c r="J37" s="20">
        <v>3296326803</v>
      </c>
      <c r="K37" s="20">
        <v>-23816059</v>
      </c>
      <c r="L37" s="20">
        <v>-20621046</v>
      </c>
      <c r="M37" s="20">
        <v>-151112151</v>
      </c>
      <c r="N37" s="20">
        <v>-195549256</v>
      </c>
      <c r="O37" s="20">
        <v>-48745467</v>
      </c>
      <c r="P37" s="20">
        <v>-8386589</v>
      </c>
      <c r="Q37" s="20">
        <v>-2779125</v>
      </c>
      <c r="R37" s="20">
        <v>-59911181</v>
      </c>
      <c r="S37" s="20">
        <v>-6860307</v>
      </c>
      <c r="T37" s="20">
        <v>-7291455</v>
      </c>
      <c r="U37" s="20">
        <v>-33050389</v>
      </c>
      <c r="V37" s="20">
        <v>-47202151</v>
      </c>
      <c r="W37" s="20">
        <v>2993664215</v>
      </c>
      <c r="X37" s="20">
        <v>5657501793</v>
      </c>
      <c r="Y37" s="20">
        <v>-2663837578</v>
      </c>
      <c r="Z37" s="21">
        <v>-47.09</v>
      </c>
      <c r="AA37" s="22">
        <v>5954841327</v>
      </c>
    </row>
    <row r="38" spans="1:27" ht="12.75">
      <c r="A38" s="23" t="s">
        <v>57</v>
      </c>
      <c r="B38" s="17"/>
      <c r="C38" s="18">
        <v>1921539945</v>
      </c>
      <c r="D38" s="18"/>
      <c r="E38" s="19">
        <v>2103498708</v>
      </c>
      <c r="F38" s="20">
        <v>3981274827</v>
      </c>
      <c r="G38" s="20">
        <v>2428107357</v>
      </c>
      <c r="H38" s="20">
        <v>154438766</v>
      </c>
      <c r="I38" s="20">
        <v>5104507</v>
      </c>
      <c r="J38" s="20">
        <v>2587650630</v>
      </c>
      <c r="K38" s="20">
        <v>-2450309</v>
      </c>
      <c r="L38" s="20">
        <v>176397</v>
      </c>
      <c r="M38" s="20">
        <v>-523090</v>
      </c>
      <c r="N38" s="20">
        <v>-2797002</v>
      </c>
      <c r="O38" s="20">
        <v>-3053765</v>
      </c>
      <c r="P38" s="20">
        <v>-6535403</v>
      </c>
      <c r="Q38" s="20">
        <v>-13114045</v>
      </c>
      <c r="R38" s="20">
        <v>-22703213</v>
      </c>
      <c r="S38" s="20">
        <v>1508751</v>
      </c>
      <c r="T38" s="20">
        <v>36539109</v>
      </c>
      <c r="U38" s="20">
        <v>44837558</v>
      </c>
      <c r="V38" s="20">
        <v>82885418</v>
      </c>
      <c r="W38" s="20">
        <v>2645035833</v>
      </c>
      <c r="X38" s="20">
        <v>3533491272</v>
      </c>
      <c r="Y38" s="20">
        <v>-888455439</v>
      </c>
      <c r="Z38" s="21">
        <v>-25.14</v>
      </c>
      <c r="AA38" s="22">
        <v>3981274827</v>
      </c>
    </row>
    <row r="39" spans="1:27" ht="12.75">
      <c r="A39" s="27" t="s">
        <v>61</v>
      </c>
      <c r="B39" s="35"/>
      <c r="C39" s="29">
        <f aca="true" t="shared" si="4" ref="C39:Y39">SUM(C37:C38)</f>
        <v>6207133945</v>
      </c>
      <c r="D39" s="29">
        <f>SUM(D37:D38)</f>
        <v>0</v>
      </c>
      <c r="E39" s="36">
        <f t="shared" si="4"/>
        <v>7719845919</v>
      </c>
      <c r="F39" s="37">
        <f t="shared" si="4"/>
        <v>9936116154</v>
      </c>
      <c r="G39" s="37">
        <f t="shared" si="4"/>
        <v>6756280094</v>
      </c>
      <c r="H39" s="37">
        <f t="shared" si="4"/>
        <v>-941357700</v>
      </c>
      <c r="I39" s="37">
        <f t="shared" si="4"/>
        <v>69055039</v>
      </c>
      <c r="J39" s="37">
        <f t="shared" si="4"/>
        <v>5883977433</v>
      </c>
      <c r="K39" s="37">
        <f t="shared" si="4"/>
        <v>-26266368</v>
      </c>
      <c r="L39" s="37">
        <f t="shared" si="4"/>
        <v>-20444649</v>
      </c>
      <c r="M39" s="37">
        <f t="shared" si="4"/>
        <v>-151635241</v>
      </c>
      <c r="N39" s="37">
        <f t="shared" si="4"/>
        <v>-198346258</v>
      </c>
      <c r="O39" s="37">
        <f t="shared" si="4"/>
        <v>-51799232</v>
      </c>
      <c r="P39" s="37">
        <f t="shared" si="4"/>
        <v>-14921992</v>
      </c>
      <c r="Q39" s="37">
        <f t="shared" si="4"/>
        <v>-15893170</v>
      </c>
      <c r="R39" s="37">
        <f t="shared" si="4"/>
        <v>-82614394</v>
      </c>
      <c r="S39" s="37">
        <f t="shared" si="4"/>
        <v>-5351556</v>
      </c>
      <c r="T39" s="37">
        <f t="shared" si="4"/>
        <v>29247654</v>
      </c>
      <c r="U39" s="37">
        <f t="shared" si="4"/>
        <v>11787169</v>
      </c>
      <c r="V39" s="37">
        <f t="shared" si="4"/>
        <v>35683267</v>
      </c>
      <c r="W39" s="37">
        <f t="shared" si="4"/>
        <v>5638700048</v>
      </c>
      <c r="X39" s="37">
        <f t="shared" si="4"/>
        <v>9190993065</v>
      </c>
      <c r="Y39" s="37">
        <f t="shared" si="4"/>
        <v>-3552293017</v>
      </c>
      <c r="Z39" s="38">
        <f>+IF(X39&lt;&gt;0,+(Y39/X39)*100,0)</f>
        <v>-38.6497192618652</v>
      </c>
      <c r="AA39" s="39">
        <f>SUM(AA37:AA38)</f>
        <v>9936116154</v>
      </c>
    </row>
    <row r="40" spans="1:27" ht="12.75">
      <c r="A40" s="27" t="s">
        <v>62</v>
      </c>
      <c r="B40" s="28"/>
      <c r="C40" s="29">
        <f aca="true" t="shared" si="5" ref="C40:Y40">+C34+C39</f>
        <v>30670264249</v>
      </c>
      <c r="D40" s="29">
        <f>+D34+D39</f>
        <v>0</v>
      </c>
      <c r="E40" s="30">
        <f t="shared" si="5"/>
        <v>24918810537</v>
      </c>
      <c r="F40" s="31">
        <f t="shared" si="5"/>
        <v>31861203584</v>
      </c>
      <c r="G40" s="31">
        <f t="shared" si="5"/>
        <v>27277671981</v>
      </c>
      <c r="H40" s="31">
        <f t="shared" si="5"/>
        <v>862346694</v>
      </c>
      <c r="I40" s="31">
        <f t="shared" si="5"/>
        <v>2645887776</v>
      </c>
      <c r="J40" s="31">
        <f t="shared" si="5"/>
        <v>30785906451</v>
      </c>
      <c r="K40" s="31">
        <f t="shared" si="5"/>
        <v>954203969</v>
      </c>
      <c r="L40" s="31">
        <f t="shared" si="5"/>
        <v>1332503730</v>
      </c>
      <c r="M40" s="31">
        <f t="shared" si="5"/>
        <v>-301401213</v>
      </c>
      <c r="N40" s="31">
        <f t="shared" si="5"/>
        <v>1985306486</v>
      </c>
      <c r="O40" s="31">
        <f t="shared" si="5"/>
        <v>-597517677</v>
      </c>
      <c r="P40" s="31">
        <f t="shared" si="5"/>
        <v>933925973</v>
      </c>
      <c r="Q40" s="31">
        <f t="shared" si="5"/>
        <v>806650845</v>
      </c>
      <c r="R40" s="31">
        <f t="shared" si="5"/>
        <v>1143059141</v>
      </c>
      <c r="S40" s="31">
        <f t="shared" si="5"/>
        <v>730696718</v>
      </c>
      <c r="T40" s="31">
        <f t="shared" si="5"/>
        <v>605893657</v>
      </c>
      <c r="U40" s="31">
        <f t="shared" si="5"/>
        <v>301492275</v>
      </c>
      <c r="V40" s="31">
        <f t="shared" si="5"/>
        <v>1638082650</v>
      </c>
      <c r="W40" s="31">
        <f t="shared" si="5"/>
        <v>35552354728</v>
      </c>
      <c r="X40" s="31">
        <f t="shared" si="5"/>
        <v>29526515733</v>
      </c>
      <c r="Y40" s="31">
        <f t="shared" si="5"/>
        <v>6025838995</v>
      </c>
      <c r="Z40" s="32">
        <f>+IF(X40&lt;&gt;0,+(Y40/X40)*100,0)</f>
        <v>20.40822916421962</v>
      </c>
      <c r="AA40" s="33">
        <f>+AA34+AA39</f>
        <v>31861203584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62728809269</v>
      </c>
      <c r="D42" s="43">
        <f>+D25-D40</f>
        <v>0</v>
      </c>
      <c r="E42" s="44">
        <f t="shared" si="6"/>
        <v>65511943015</v>
      </c>
      <c r="F42" s="45">
        <f t="shared" si="6"/>
        <v>105059313373</v>
      </c>
      <c r="G42" s="45">
        <f t="shared" si="6"/>
        <v>67987801658</v>
      </c>
      <c r="H42" s="45">
        <f t="shared" si="6"/>
        <v>-3605702809</v>
      </c>
      <c r="I42" s="45">
        <f t="shared" si="6"/>
        <v>-379760638</v>
      </c>
      <c r="J42" s="45">
        <f t="shared" si="6"/>
        <v>64002338211</v>
      </c>
      <c r="K42" s="45">
        <f t="shared" si="6"/>
        <v>-1409894132</v>
      </c>
      <c r="L42" s="45">
        <f t="shared" si="6"/>
        <v>287977815</v>
      </c>
      <c r="M42" s="45">
        <f t="shared" si="6"/>
        <v>856969886</v>
      </c>
      <c r="N42" s="45">
        <f t="shared" si="6"/>
        <v>-264946431</v>
      </c>
      <c r="O42" s="45">
        <f t="shared" si="6"/>
        <v>297023388</v>
      </c>
      <c r="P42" s="45">
        <f t="shared" si="6"/>
        <v>191807578</v>
      </c>
      <c r="Q42" s="45">
        <f t="shared" si="6"/>
        <v>1151280829</v>
      </c>
      <c r="R42" s="45">
        <f t="shared" si="6"/>
        <v>1640111795</v>
      </c>
      <c r="S42" s="45">
        <f t="shared" si="6"/>
        <v>252968214</v>
      </c>
      <c r="T42" s="45">
        <f t="shared" si="6"/>
        <v>439888150</v>
      </c>
      <c r="U42" s="45">
        <f t="shared" si="6"/>
        <v>-1588939401</v>
      </c>
      <c r="V42" s="45">
        <f t="shared" si="6"/>
        <v>-896083037</v>
      </c>
      <c r="W42" s="45">
        <f t="shared" si="6"/>
        <v>64481420538</v>
      </c>
      <c r="X42" s="45">
        <f t="shared" si="6"/>
        <v>96577258930</v>
      </c>
      <c r="Y42" s="45">
        <f t="shared" si="6"/>
        <v>-32095838392</v>
      </c>
      <c r="Z42" s="46">
        <f>+IF(X42&lt;&gt;0,+(Y42/X42)*100,0)</f>
        <v>-33.23332919943745</v>
      </c>
      <c r="AA42" s="47">
        <f>+AA25-AA40</f>
        <v>105059313373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58722257770</v>
      </c>
      <c r="D45" s="18"/>
      <c r="E45" s="19">
        <v>59799646580</v>
      </c>
      <c r="F45" s="20">
        <v>92503381005</v>
      </c>
      <c r="G45" s="20">
        <v>56087533547</v>
      </c>
      <c r="H45" s="20">
        <v>-3486463834</v>
      </c>
      <c r="I45" s="20">
        <v>-1391130278</v>
      </c>
      <c r="J45" s="20">
        <v>51209939435</v>
      </c>
      <c r="K45" s="20">
        <v>-1126713407</v>
      </c>
      <c r="L45" s="20">
        <v>117645388</v>
      </c>
      <c r="M45" s="20">
        <v>49207219</v>
      </c>
      <c r="N45" s="20">
        <v>-959860800</v>
      </c>
      <c r="O45" s="20">
        <v>-74979106</v>
      </c>
      <c r="P45" s="20">
        <v>-3271116</v>
      </c>
      <c r="Q45" s="20">
        <v>579220350</v>
      </c>
      <c r="R45" s="20">
        <v>500970128</v>
      </c>
      <c r="S45" s="20">
        <v>388298414</v>
      </c>
      <c r="T45" s="20">
        <v>296538030</v>
      </c>
      <c r="U45" s="20">
        <v>-661558576</v>
      </c>
      <c r="V45" s="20">
        <v>23277868</v>
      </c>
      <c r="W45" s="20">
        <v>50774326631</v>
      </c>
      <c r="X45" s="20">
        <v>84007966780</v>
      </c>
      <c r="Y45" s="20">
        <v>-33233640149</v>
      </c>
      <c r="Z45" s="48">
        <v>-39.56</v>
      </c>
      <c r="AA45" s="22">
        <v>92503381005</v>
      </c>
    </row>
    <row r="46" spans="1:27" ht="12.75">
      <c r="A46" s="23" t="s">
        <v>67</v>
      </c>
      <c r="B46" s="17"/>
      <c r="C46" s="18">
        <v>10281821760</v>
      </c>
      <c r="D46" s="18"/>
      <c r="E46" s="19">
        <v>3073061234</v>
      </c>
      <c r="F46" s="20">
        <v>10330609837</v>
      </c>
      <c r="G46" s="20">
        <v>10108345908</v>
      </c>
      <c r="H46" s="20">
        <v>-35237296</v>
      </c>
      <c r="I46" s="20">
        <v>-25741666</v>
      </c>
      <c r="J46" s="20">
        <v>10047366946</v>
      </c>
      <c r="K46" s="20">
        <v>-66482</v>
      </c>
      <c r="L46" s="20">
        <v>25437</v>
      </c>
      <c r="M46" s="20">
        <v>-1674649</v>
      </c>
      <c r="N46" s="20">
        <v>-1715694</v>
      </c>
      <c r="O46" s="20">
        <v>161287</v>
      </c>
      <c r="P46" s="20">
        <v>106500</v>
      </c>
      <c r="Q46" s="20">
        <v>111427</v>
      </c>
      <c r="R46" s="20">
        <v>379214</v>
      </c>
      <c r="S46" s="20">
        <v>246</v>
      </c>
      <c r="T46" s="20">
        <v>-121146</v>
      </c>
      <c r="U46" s="20">
        <v>1749521</v>
      </c>
      <c r="V46" s="20">
        <v>1628621</v>
      </c>
      <c r="W46" s="20">
        <v>10047659087</v>
      </c>
      <c r="X46" s="20">
        <v>10458255269</v>
      </c>
      <c r="Y46" s="20">
        <v>-410596182</v>
      </c>
      <c r="Z46" s="48">
        <v>-3.93</v>
      </c>
      <c r="AA46" s="22">
        <v>10330609837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69004079530</v>
      </c>
      <c r="D48" s="51">
        <f>SUM(D45:D47)</f>
        <v>0</v>
      </c>
      <c r="E48" s="52">
        <f t="shared" si="7"/>
        <v>62872707814</v>
      </c>
      <c r="F48" s="53">
        <f t="shared" si="7"/>
        <v>102833990842</v>
      </c>
      <c r="G48" s="53">
        <f t="shared" si="7"/>
        <v>66195879455</v>
      </c>
      <c r="H48" s="53">
        <f t="shared" si="7"/>
        <v>-3521701130</v>
      </c>
      <c r="I48" s="53">
        <f t="shared" si="7"/>
        <v>-1416871944</v>
      </c>
      <c r="J48" s="53">
        <f t="shared" si="7"/>
        <v>61257306381</v>
      </c>
      <c r="K48" s="53">
        <f t="shared" si="7"/>
        <v>-1126779889</v>
      </c>
      <c r="L48" s="53">
        <f t="shared" si="7"/>
        <v>117670825</v>
      </c>
      <c r="M48" s="53">
        <f t="shared" si="7"/>
        <v>47532570</v>
      </c>
      <c r="N48" s="53">
        <f t="shared" si="7"/>
        <v>-961576494</v>
      </c>
      <c r="O48" s="53">
        <f t="shared" si="7"/>
        <v>-74817819</v>
      </c>
      <c r="P48" s="53">
        <f t="shared" si="7"/>
        <v>-3164616</v>
      </c>
      <c r="Q48" s="53">
        <f t="shared" si="7"/>
        <v>579331777</v>
      </c>
      <c r="R48" s="53">
        <f t="shared" si="7"/>
        <v>501349342</v>
      </c>
      <c r="S48" s="53">
        <f t="shared" si="7"/>
        <v>388298660</v>
      </c>
      <c r="T48" s="53">
        <f t="shared" si="7"/>
        <v>296416884</v>
      </c>
      <c r="U48" s="53">
        <f t="shared" si="7"/>
        <v>-659809055</v>
      </c>
      <c r="V48" s="53">
        <f t="shared" si="7"/>
        <v>24906489</v>
      </c>
      <c r="W48" s="53">
        <f t="shared" si="7"/>
        <v>60821985718</v>
      </c>
      <c r="X48" s="53">
        <f t="shared" si="7"/>
        <v>94466222049</v>
      </c>
      <c r="Y48" s="53">
        <f t="shared" si="7"/>
        <v>-33644236331</v>
      </c>
      <c r="Z48" s="54">
        <f>+IF(X48&lt;&gt;0,+(Y48/X48)*100,0)</f>
        <v>-35.61509669937748</v>
      </c>
      <c r="AA48" s="55">
        <f>SUM(AA45:AA47)</f>
        <v>102833990842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30082260</v>
      </c>
      <c r="D6" s="18"/>
      <c r="E6" s="19">
        <v>85300940</v>
      </c>
      <c r="F6" s="20">
        <v>-242242190</v>
      </c>
      <c r="G6" s="20">
        <v>88034299</v>
      </c>
      <c r="H6" s="20">
        <v>-3264574</v>
      </c>
      <c r="I6" s="20">
        <v>-30742621</v>
      </c>
      <c r="J6" s="20">
        <v>54027104</v>
      </c>
      <c r="K6" s="20">
        <v>17040329</v>
      </c>
      <c r="L6" s="20">
        <v>-3701210</v>
      </c>
      <c r="M6" s="20">
        <v>35575379</v>
      </c>
      <c r="N6" s="20">
        <v>48914498</v>
      </c>
      <c r="O6" s="20">
        <v>-36516182</v>
      </c>
      <c r="P6" s="20">
        <v>-31543168</v>
      </c>
      <c r="Q6" s="20">
        <v>74411116</v>
      </c>
      <c r="R6" s="20">
        <v>6351766</v>
      </c>
      <c r="S6" s="20">
        <v>11144755</v>
      </c>
      <c r="T6" s="20">
        <v>-22619870</v>
      </c>
      <c r="U6" s="20"/>
      <c r="V6" s="20">
        <v>-11475115</v>
      </c>
      <c r="W6" s="20">
        <v>97818253</v>
      </c>
      <c r="X6" s="20">
        <v>-242242191</v>
      </c>
      <c r="Y6" s="20">
        <v>340060444</v>
      </c>
      <c r="Z6" s="21">
        <v>-140.38</v>
      </c>
      <c r="AA6" s="22">
        <v>-242242190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2450285156</v>
      </c>
      <c r="D8" s="18"/>
      <c r="E8" s="19">
        <v>2450286515</v>
      </c>
      <c r="F8" s="20">
        <v>2450285152</v>
      </c>
      <c r="G8" s="20">
        <v>110305893</v>
      </c>
      <c r="H8" s="20">
        <v>62365911</v>
      </c>
      <c r="I8" s="20">
        <v>48143287</v>
      </c>
      <c r="J8" s="20">
        <v>220815091</v>
      </c>
      <c r="K8" s="20">
        <v>30723606</v>
      </c>
      <c r="L8" s="20">
        <v>11355740</v>
      </c>
      <c r="M8" s="20">
        <v>67367802</v>
      </c>
      <c r="N8" s="20">
        <v>109447148</v>
      </c>
      <c r="O8" s="20">
        <v>54813819</v>
      </c>
      <c r="P8" s="20">
        <v>71139444</v>
      </c>
      <c r="Q8" s="20">
        <v>58418881</v>
      </c>
      <c r="R8" s="20">
        <v>184372144</v>
      </c>
      <c r="S8" s="20">
        <v>79232509</v>
      </c>
      <c r="T8" s="20">
        <v>83322122</v>
      </c>
      <c r="U8" s="20"/>
      <c r="V8" s="20">
        <v>162554631</v>
      </c>
      <c r="W8" s="20">
        <v>677189014</v>
      </c>
      <c r="X8" s="20">
        <v>2450285152</v>
      </c>
      <c r="Y8" s="20">
        <v>-1773096138</v>
      </c>
      <c r="Z8" s="21">
        <v>-72.36</v>
      </c>
      <c r="AA8" s="22">
        <v>2450285152</v>
      </c>
    </row>
    <row r="9" spans="1:27" ht="12.75">
      <c r="A9" s="23" t="s">
        <v>36</v>
      </c>
      <c r="B9" s="17"/>
      <c r="C9" s="18">
        <v>1435250943</v>
      </c>
      <c r="D9" s="18"/>
      <c r="E9" s="19">
        <v>680936128</v>
      </c>
      <c r="F9" s="20">
        <v>679195558</v>
      </c>
      <c r="G9" s="20">
        <v>23823154</v>
      </c>
      <c r="H9" s="20">
        <v>39626060</v>
      </c>
      <c r="I9" s="20">
        <v>35054582</v>
      </c>
      <c r="J9" s="20">
        <v>98503796</v>
      </c>
      <c r="K9" s="20">
        <v>36252625</v>
      </c>
      <c r="L9" s="20">
        <v>38039919</v>
      </c>
      <c r="M9" s="20">
        <v>31823425</v>
      </c>
      <c r="N9" s="20">
        <v>106115969</v>
      </c>
      <c r="O9" s="20">
        <v>25792002</v>
      </c>
      <c r="P9" s="20">
        <v>46271034</v>
      </c>
      <c r="Q9" s="20">
        <v>34524424</v>
      </c>
      <c r="R9" s="20">
        <v>106587460</v>
      </c>
      <c r="S9" s="20">
        <v>3989257</v>
      </c>
      <c r="T9" s="20">
        <v>37666897</v>
      </c>
      <c r="U9" s="20"/>
      <c r="V9" s="20">
        <v>41656154</v>
      </c>
      <c r="W9" s="20">
        <v>352863379</v>
      </c>
      <c r="X9" s="20">
        <v>679195558</v>
      </c>
      <c r="Y9" s="20">
        <v>-326332179</v>
      </c>
      <c r="Z9" s="21">
        <v>-48.05</v>
      </c>
      <c r="AA9" s="22">
        <v>679195558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33014481</v>
      </c>
      <c r="D11" s="18"/>
      <c r="E11" s="19">
        <v>33014480</v>
      </c>
      <c r="F11" s="20">
        <v>33014480</v>
      </c>
      <c r="G11" s="20">
        <v>437160</v>
      </c>
      <c r="H11" s="20">
        <v>2258251</v>
      </c>
      <c r="I11" s="20">
        <v>2931496</v>
      </c>
      <c r="J11" s="20">
        <v>5626907</v>
      </c>
      <c r="K11" s="20">
        <v>267368</v>
      </c>
      <c r="L11" s="20">
        <v>1979579</v>
      </c>
      <c r="M11" s="20">
        <v>8058056</v>
      </c>
      <c r="N11" s="20">
        <v>10305003</v>
      </c>
      <c r="O11" s="20">
        <v>498525</v>
      </c>
      <c r="P11" s="20">
        <v>1707257</v>
      </c>
      <c r="Q11" s="20">
        <v>1711713</v>
      </c>
      <c r="R11" s="20">
        <v>3917495</v>
      </c>
      <c r="S11" s="20">
        <v>-1807464</v>
      </c>
      <c r="T11" s="20">
        <v>2264108</v>
      </c>
      <c r="U11" s="20"/>
      <c r="V11" s="20">
        <v>456644</v>
      </c>
      <c r="W11" s="20">
        <v>20306049</v>
      </c>
      <c r="X11" s="20">
        <v>33014480</v>
      </c>
      <c r="Y11" s="20">
        <v>-12708431</v>
      </c>
      <c r="Z11" s="21">
        <v>-38.49</v>
      </c>
      <c r="AA11" s="22">
        <v>33014480</v>
      </c>
    </row>
    <row r="12" spans="1:27" ht="12.75">
      <c r="A12" s="27" t="s">
        <v>39</v>
      </c>
      <c r="B12" s="28"/>
      <c r="C12" s="29">
        <f aca="true" t="shared" si="0" ref="C12:Y12">SUM(C6:C11)</f>
        <v>3948632840</v>
      </c>
      <c r="D12" s="29">
        <f>SUM(D6:D11)</f>
        <v>0</v>
      </c>
      <c r="E12" s="30">
        <f t="shared" si="0"/>
        <v>3249538063</v>
      </c>
      <c r="F12" s="31">
        <f t="shared" si="0"/>
        <v>2920253000</v>
      </c>
      <c r="G12" s="31">
        <f t="shared" si="0"/>
        <v>222600506</v>
      </c>
      <c r="H12" s="31">
        <f t="shared" si="0"/>
        <v>100985648</v>
      </c>
      <c r="I12" s="31">
        <f t="shared" si="0"/>
        <v>55386744</v>
      </c>
      <c r="J12" s="31">
        <f t="shared" si="0"/>
        <v>378972898</v>
      </c>
      <c r="K12" s="31">
        <f t="shared" si="0"/>
        <v>84283928</v>
      </c>
      <c r="L12" s="31">
        <f t="shared" si="0"/>
        <v>47674028</v>
      </c>
      <c r="M12" s="31">
        <f t="shared" si="0"/>
        <v>142824662</v>
      </c>
      <c r="N12" s="31">
        <f t="shared" si="0"/>
        <v>274782618</v>
      </c>
      <c r="O12" s="31">
        <f t="shared" si="0"/>
        <v>44588164</v>
      </c>
      <c r="P12" s="31">
        <f t="shared" si="0"/>
        <v>87574567</v>
      </c>
      <c r="Q12" s="31">
        <f t="shared" si="0"/>
        <v>169066134</v>
      </c>
      <c r="R12" s="31">
        <f t="shared" si="0"/>
        <v>301228865</v>
      </c>
      <c r="S12" s="31">
        <f t="shared" si="0"/>
        <v>92559057</v>
      </c>
      <c r="T12" s="31">
        <f t="shared" si="0"/>
        <v>100633257</v>
      </c>
      <c r="U12" s="31">
        <f t="shared" si="0"/>
        <v>0</v>
      </c>
      <c r="V12" s="31">
        <f t="shared" si="0"/>
        <v>193192314</v>
      </c>
      <c r="W12" s="31">
        <f t="shared" si="0"/>
        <v>1148176695</v>
      </c>
      <c r="X12" s="31">
        <f t="shared" si="0"/>
        <v>2920252999</v>
      </c>
      <c r="Y12" s="31">
        <f t="shared" si="0"/>
        <v>-1772076304</v>
      </c>
      <c r="Z12" s="32">
        <f>+IF(X12&lt;&gt;0,+(Y12/X12)*100,0)</f>
        <v>-60.68228693222206</v>
      </c>
      <c r="AA12" s="33">
        <f>SUM(AA6:AA11)</f>
        <v>2920253000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1097950</v>
      </c>
      <c r="D16" s="18"/>
      <c r="E16" s="19">
        <v>5051634</v>
      </c>
      <c r="F16" s="20">
        <v>1097937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1097937</v>
      </c>
      <c r="Y16" s="24">
        <v>-1097937</v>
      </c>
      <c r="Z16" s="25">
        <v>-100</v>
      </c>
      <c r="AA16" s="26">
        <v>1097937</v>
      </c>
    </row>
    <row r="17" spans="1:27" ht="12.75">
      <c r="A17" s="23" t="s">
        <v>43</v>
      </c>
      <c r="B17" s="17"/>
      <c r="C17" s="18">
        <v>1076193452</v>
      </c>
      <c r="D17" s="18"/>
      <c r="E17" s="19">
        <v>1076193452</v>
      </c>
      <c r="F17" s="20">
        <v>1076193452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1076193452</v>
      </c>
      <c r="Y17" s="20">
        <v>-1076193452</v>
      </c>
      <c r="Z17" s="21">
        <v>-100</v>
      </c>
      <c r="AA17" s="22">
        <v>1076193452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5617219105</v>
      </c>
      <c r="D19" s="18"/>
      <c r="E19" s="19">
        <v>5866795319</v>
      </c>
      <c r="F19" s="20">
        <v>5889543558</v>
      </c>
      <c r="G19" s="20">
        <v>13297023</v>
      </c>
      <c r="H19" s="20">
        <v>4924585</v>
      </c>
      <c r="I19" s="20">
        <v>10424416</v>
      </c>
      <c r="J19" s="20">
        <v>28646024</v>
      </c>
      <c r="K19" s="20">
        <v>10406609</v>
      </c>
      <c r="L19" s="20">
        <v>9315136</v>
      </c>
      <c r="M19" s="20">
        <v>22202096</v>
      </c>
      <c r="N19" s="20">
        <v>41923841</v>
      </c>
      <c r="O19" s="20">
        <v>932600</v>
      </c>
      <c r="P19" s="20">
        <v>6811634</v>
      </c>
      <c r="Q19" s="20">
        <v>18087320</v>
      </c>
      <c r="R19" s="20">
        <v>25831554</v>
      </c>
      <c r="S19" s="20">
        <v>9204111</v>
      </c>
      <c r="T19" s="20">
        <v>8487142</v>
      </c>
      <c r="U19" s="20"/>
      <c r="V19" s="20">
        <v>17691253</v>
      </c>
      <c r="W19" s="20">
        <v>114092672</v>
      </c>
      <c r="X19" s="20">
        <v>5889543558</v>
      </c>
      <c r="Y19" s="20">
        <v>-5775450886</v>
      </c>
      <c r="Z19" s="21">
        <v>-98.06</v>
      </c>
      <c r="AA19" s="22">
        <v>5889543558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1972470</v>
      </c>
      <c r="D21" s="18"/>
      <c r="E21" s="19">
        <v>1972470</v>
      </c>
      <c r="F21" s="20">
        <v>1972470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1972470</v>
      </c>
      <c r="Y21" s="20">
        <v>-1972470</v>
      </c>
      <c r="Z21" s="21">
        <v>-100</v>
      </c>
      <c r="AA21" s="22">
        <v>1972470</v>
      </c>
    </row>
    <row r="22" spans="1:27" ht="12.75">
      <c r="A22" s="23" t="s">
        <v>47</v>
      </c>
      <c r="B22" s="17"/>
      <c r="C22" s="18">
        <v>2483137</v>
      </c>
      <c r="D22" s="18"/>
      <c r="E22" s="19">
        <v>2483137</v>
      </c>
      <c r="F22" s="20">
        <v>2483137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2483137</v>
      </c>
      <c r="Y22" s="20">
        <v>-2483137</v>
      </c>
      <c r="Z22" s="21">
        <v>-100</v>
      </c>
      <c r="AA22" s="22">
        <v>2483137</v>
      </c>
    </row>
    <row r="23" spans="1:27" ht="12.75">
      <c r="A23" s="23" t="s">
        <v>48</v>
      </c>
      <c r="B23" s="17"/>
      <c r="C23" s="18">
        <v>400000</v>
      </c>
      <c r="D23" s="18"/>
      <c r="E23" s="19">
        <v>400000</v>
      </c>
      <c r="F23" s="20">
        <v>400000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400000</v>
      </c>
      <c r="Y23" s="24">
        <v>-400000</v>
      </c>
      <c r="Z23" s="25">
        <v>-100</v>
      </c>
      <c r="AA23" s="26">
        <v>400000</v>
      </c>
    </row>
    <row r="24" spans="1:27" ht="12.75">
      <c r="A24" s="27" t="s">
        <v>49</v>
      </c>
      <c r="B24" s="35"/>
      <c r="C24" s="29">
        <f aca="true" t="shared" si="1" ref="C24:Y24">SUM(C15:C23)</f>
        <v>6699366114</v>
      </c>
      <c r="D24" s="29">
        <f>SUM(D15:D23)</f>
        <v>0</v>
      </c>
      <c r="E24" s="36">
        <f t="shared" si="1"/>
        <v>6952896012</v>
      </c>
      <c r="F24" s="37">
        <f t="shared" si="1"/>
        <v>6971690554</v>
      </c>
      <c r="G24" s="37">
        <f t="shared" si="1"/>
        <v>13297023</v>
      </c>
      <c r="H24" s="37">
        <f t="shared" si="1"/>
        <v>4924585</v>
      </c>
      <c r="I24" s="37">
        <f t="shared" si="1"/>
        <v>10424416</v>
      </c>
      <c r="J24" s="37">
        <f t="shared" si="1"/>
        <v>28646024</v>
      </c>
      <c r="K24" s="37">
        <f t="shared" si="1"/>
        <v>10406609</v>
      </c>
      <c r="L24" s="37">
        <f t="shared" si="1"/>
        <v>9315136</v>
      </c>
      <c r="M24" s="37">
        <f t="shared" si="1"/>
        <v>22202096</v>
      </c>
      <c r="N24" s="37">
        <f t="shared" si="1"/>
        <v>41923841</v>
      </c>
      <c r="O24" s="37">
        <f t="shared" si="1"/>
        <v>932600</v>
      </c>
      <c r="P24" s="37">
        <f t="shared" si="1"/>
        <v>6811634</v>
      </c>
      <c r="Q24" s="37">
        <f t="shared" si="1"/>
        <v>18087320</v>
      </c>
      <c r="R24" s="37">
        <f t="shared" si="1"/>
        <v>25831554</v>
      </c>
      <c r="S24" s="37">
        <f t="shared" si="1"/>
        <v>9204111</v>
      </c>
      <c r="T24" s="37">
        <f t="shared" si="1"/>
        <v>8487142</v>
      </c>
      <c r="U24" s="37">
        <f t="shared" si="1"/>
        <v>0</v>
      </c>
      <c r="V24" s="37">
        <f t="shared" si="1"/>
        <v>17691253</v>
      </c>
      <c r="W24" s="37">
        <f t="shared" si="1"/>
        <v>114092672</v>
      </c>
      <c r="X24" s="37">
        <f t="shared" si="1"/>
        <v>6971690554</v>
      </c>
      <c r="Y24" s="37">
        <f t="shared" si="1"/>
        <v>-6857597882</v>
      </c>
      <c r="Z24" s="38">
        <f>+IF(X24&lt;&gt;0,+(Y24/X24)*100,0)</f>
        <v>-98.3634862861987</v>
      </c>
      <c r="AA24" s="39">
        <f>SUM(AA15:AA23)</f>
        <v>6971690554</v>
      </c>
    </row>
    <row r="25" spans="1:27" ht="12.75">
      <c r="A25" s="27" t="s">
        <v>50</v>
      </c>
      <c r="B25" s="28"/>
      <c r="C25" s="29">
        <f aca="true" t="shared" si="2" ref="C25:Y25">+C12+C24</f>
        <v>10647998954</v>
      </c>
      <c r="D25" s="29">
        <f>+D12+D24</f>
        <v>0</v>
      </c>
      <c r="E25" s="30">
        <f t="shared" si="2"/>
        <v>10202434075</v>
      </c>
      <c r="F25" s="31">
        <f t="shared" si="2"/>
        <v>9891943554</v>
      </c>
      <c r="G25" s="31">
        <f t="shared" si="2"/>
        <v>235897529</v>
      </c>
      <c r="H25" s="31">
        <f t="shared" si="2"/>
        <v>105910233</v>
      </c>
      <c r="I25" s="31">
        <f t="shared" si="2"/>
        <v>65811160</v>
      </c>
      <c r="J25" s="31">
        <f t="shared" si="2"/>
        <v>407618922</v>
      </c>
      <c r="K25" s="31">
        <f t="shared" si="2"/>
        <v>94690537</v>
      </c>
      <c r="L25" s="31">
        <f t="shared" si="2"/>
        <v>56989164</v>
      </c>
      <c r="M25" s="31">
        <f t="shared" si="2"/>
        <v>165026758</v>
      </c>
      <c r="N25" s="31">
        <f t="shared" si="2"/>
        <v>316706459</v>
      </c>
      <c r="O25" s="31">
        <f t="shared" si="2"/>
        <v>45520764</v>
      </c>
      <c r="P25" s="31">
        <f t="shared" si="2"/>
        <v>94386201</v>
      </c>
      <c r="Q25" s="31">
        <f t="shared" si="2"/>
        <v>187153454</v>
      </c>
      <c r="R25" s="31">
        <f t="shared" si="2"/>
        <v>327060419</v>
      </c>
      <c r="S25" s="31">
        <f t="shared" si="2"/>
        <v>101763168</v>
      </c>
      <c r="T25" s="31">
        <f t="shared" si="2"/>
        <v>109120399</v>
      </c>
      <c r="U25" s="31">
        <f t="shared" si="2"/>
        <v>0</v>
      </c>
      <c r="V25" s="31">
        <f t="shared" si="2"/>
        <v>210883567</v>
      </c>
      <c r="W25" s="31">
        <f t="shared" si="2"/>
        <v>1262269367</v>
      </c>
      <c r="X25" s="31">
        <f t="shared" si="2"/>
        <v>9891943553</v>
      </c>
      <c r="Y25" s="31">
        <f t="shared" si="2"/>
        <v>-8629674186</v>
      </c>
      <c r="Z25" s="32">
        <f>+IF(X25&lt;&gt;0,+(Y25/X25)*100,0)</f>
        <v>-87.2394200367512</v>
      </c>
      <c r="AA25" s="33">
        <f>+AA12+AA24</f>
        <v>9891943554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20606941</v>
      </c>
      <c r="D30" s="18"/>
      <c r="E30" s="19">
        <v>20606936</v>
      </c>
      <c r="F30" s="20">
        <v>20606936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20606936</v>
      </c>
      <c r="Y30" s="20">
        <v>-20606936</v>
      </c>
      <c r="Z30" s="21">
        <v>-100</v>
      </c>
      <c r="AA30" s="22">
        <v>20606936</v>
      </c>
    </row>
    <row r="31" spans="1:27" ht="12.75">
      <c r="A31" s="23" t="s">
        <v>55</v>
      </c>
      <c r="B31" s="17"/>
      <c r="C31" s="18">
        <v>136690548</v>
      </c>
      <c r="D31" s="18"/>
      <c r="E31" s="19">
        <v>136690546</v>
      </c>
      <c r="F31" s="20">
        <v>136690546</v>
      </c>
      <c r="G31" s="20">
        <v>281721</v>
      </c>
      <c r="H31" s="20">
        <v>541542</v>
      </c>
      <c r="I31" s="20">
        <v>22609</v>
      </c>
      <c r="J31" s="20">
        <v>845872</v>
      </c>
      <c r="K31" s="20">
        <v>6101</v>
      </c>
      <c r="L31" s="20">
        <v>-15558</v>
      </c>
      <c r="M31" s="20">
        <v>-21909</v>
      </c>
      <c r="N31" s="20">
        <v>-31366</v>
      </c>
      <c r="O31" s="20">
        <v>1816680</v>
      </c>
      <c r="P31" s="20">
        <v>801264</v>
      </c>
      <c r="Q31" s="20">
        <v>-119209</v>
      </c>
      <c r="R31" s="20">
        <v>2498735</v>
      </c>
      <c r="S31" s="20">
        <v>400</v>
      </c>
      <c r="T31" s="20">
        <v>-43457</v>
      </c>
      <c r="U31" s="20"/>
      <c r="V31" s="20">
        <v>-43057</v>
      </c>
      <c r="W31" s="20">
        <v>3270184</v>
      </c>
      <c r="X31" s="20">
        <v>136690546</v>
      </c>
      <c r="Y31" s="20">
        <v>-133420362</v>
      </c>
      <c r="Z31" s="21">
        <v>-97.61</v>
      </c>
      <c r="AA31" s="22">
        <v>136690546</v>
      </c>
    </row>
    <row r="32" spans="1:27" ht="12.75">
      <c r="A32" s="23" t="s">
        <v>56</v>
      </c>
      <c r="B32" s="17"/>
      <c r="C32" s="18">
        <v>3617767402</v>
      </c>
      <c r="D32" s="18"/>
      <c r="E32" s="19">
        <v>3652864107</v>
      </c>
      <c r="F32" s="20">
        <v>3617755664</v>
      </c>
      <c r="G32" s="20">
        <v>-33545806</v>
      </c>
      <c r="H32" s="20">
        <v>180765632</v>
      </c>
      <c r="I32" s="20">
        <v>161059944</v>
      </c>
      <c r="J32" s="20">
        <v>308279770</v>
      </c>
      <c r="K32" s="20">
        <v>138122375</v>
      </c>
      <c r="L32" s="20">
        <v>133800043</v>
      </c>
      <c r="M32" s="20">
        <v>19065105</v>
      </c>
      <c r="N32" s="20">
        <v>290987523</v>
      </c>
      <c r="O32" s="20">
        <v>66184022</v>
      </c>
      <c r="P32" s="20">
        <v>111298224</v>
      </c>
      <c r="Q32" s="20">
        <v>131268541</v>
      </c>
      <c r="R32" s="20">
        <v>308750787</v>
      </c>
      <c r="S32" s="20">
        <v>24725215</v>
      </c>
      <c r="T32" s="20">
        <v>221983530</v>
      </c>
      <c r="U32" s="20"/>
      <c r="V32" s="20">
        <v>246708745</v>
      </c>
      <c r="W32" s="20">
        <v>1154726825</v>
      </c>
      <c r="X32" s="20">
        <v>3617755664</v>
      </c>
      <c r="Y32" s="20">
        <v>-2463028839</v>
      </c>
      <c r="Z32" s="21">
        <v>-68.08</v>
      </c>
      <c r="AA32" s="22">
        <v>3617755664</v>
      </c>
    </row>
    <row r="33" spans="1:27" ht="12.75">
      <c r="A33" s="23" t="s">
        <v>57</v>
      </c>
      <c r="B33" s="17"/>
      <c r="C33" s="18">
        <v>506746060</v>
      </c>
      <c r="D33" s="18"/>
      <c r="E33" s="19">
        <v>506746058</v>
      </c>
      <c r="F33" s="20">
        <v>506746058</v>
      </c>
      <c r="G33" s="20">
        <v>900</v>
      </c>
      <c r="H33" s="20">
        <v>760958</v>
      </c>
      <c r="I33" s="20"/>
      <c r="J33" s="20">
        <v>761858</v>
      </c>
      <c r="K33" s="20">
        <v>52700</v>
      </c>
      <c r="L33" s="20"/>
      <c r="M33" s="20"/>
      <c r="N33" s="20">
        <v>52700</v>
      </c>
      <c r="O33" s="20"/>
      <c r="P33" s="20"/>
      <c r="Q33" s="20"/>
      <c r="R33" s="20"/>
      <c r="S33" s="20"/>
      <c r="T33" s="20"/>
      <c r="U33" s="20"/>
      <c r="V33" s="20"/>
      <c r="W33" s="20">
        <v>814558</v>
      </c>
      <c r="X33" s="20">
        <v>506746058</v>
      </c>
      <c r="Y33" s="20">
        <v>-505931500</v>
      </c>
      <c r="Z33" s="21">
        <v>-99.84</v>
      </c>
      <c r="AA33" s="22">
        <v>506746058</v>
      </c>
    </row>
    <row r="34" spans="1:27" ht="12.75">
      <c r="A34" s="27" t="s">
        <v>58</v>
      </c>
      <c r="B34" s="28"/>
      <c r="C34" s="29">
        <f aca="true" t="shared" si="3" ref="C34:Y34">SUM(C29:C33)</f>
        <v>4281810951</v>
      </c>
      <c r="D34" s="29">
        <f>SUM(D29:D33)</f>
        <v>0</v>
      </c>
      <c r="E34" s="30">
        <f t="shared" si="3"/>
        <v>4316907647</v>
      </c>
      <c r="F34" s="31">
        <f t="shared" si="3"/>
        <v>4281799204</v>
      </c>
      <c r="G34" s="31">
        <f t="shared" si="3"/>
        <v>-33263185</v>
      </c>
      <c r="H34" s="31">
        <f t="shared" si="3"/>
        <v>182068132</v>
      </c>
      <c r="I34" s="31">
        <f t="shared" si="3"/>
        <v>161082553</v>
      </c>
      <c r="J34" s="31">
        <f t="shared" si="3"/>
        <v>309887500</v>
      </c>
      <c r="K34" s="31">
        <f t="shared" si="3"/>
        <v>138181176</v>
      </c>
      <c r="L34" s="31">
        <f t="shared" si="3"/>
        <v>133784485</v>
      </c>
      <c r="M34" s="31">
        <f t="shared" si="3"/>
        <v>19043196</v>
      </c>
      <c r="N34" s="31">
        <f t="shared" si="3"/>
        <v>291008857</v>
      </c>
      <c r="O34" s="31">
        <f t="shared" si="3"/>
        <v>68000702</v>
      </c>
      <c r="P34" s="31">
        <f t="shared" si="3"/>
        <v>112099488</v>
      </c>
      <c r="Q34" s="31">
        <f t="shared" si="3"/>
        <v>131149332</v>
      </c>
      <c r="R34" s="31">
        <f t="shared" si="3"/>
        <v>311249522</v>
      </c>
      <c r="S34" s="31">
        <f t="shared" si="3"/>
        <v>24725615</v>
      </c>
      <c r="T34" s="31">
        <f t="shared" si="3"/>
        <v>221940073</v>
      </c>
      <c r="U34" s="31">
        <f t="shared" si="3"/>
        <v>0</v>
      </c>
      <c r="V34" s="31">
        <f t="shared" si="3"/>
        <v>246665688</v>
      </c>
      <c r="W34" s="31">
        <f t="shared" si="3"/>
        <v>1158811567</v>
      </c>
      <c r="X34" s="31">
        <f t="shared" si="3"/>
        <v>4281799204</v>
      </c>
      <c r="Y34" s="31">
        <f t="shared" si="3"/>
        <v>-3122987637</v>
      </c>
      <c r="Z34" s="32">
        <f>+IF(X34&lt;&gt;0,+(Y34/X34)*100,0)</f>
        <v>-72.93634026748722</v>
      </c>
      <c r="AA34" s="33">
        <f>SUM(AA29:AA33)</f>
        <v>4281799204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49151657</v>
      </c>
      <c r="D37" s="18"/>
      <c r="E37" s="19">
        <v>49151660</v>
      </c>
      <c r="F37" s="20">
        <v>49151660</v>
      </c>
      <c r="G37" s="20"/>
      <c r="H37" s="20">
        <v>-347484</v>
      </c>
      <c r="I37" s="20"/>
      <c r="J37" s="20">
        <v>-347484</v>
      </c>
      <c r="K37" s="20"/>
      <c r="L37" s="20"/>
      <c r="M37" s="20">
        <v>-8907126</v>
      </c>
      <c r="N37" s="20">
        <v>-8907126</v>
      </c>
      <c r="O37" s="20"/>
      <c r="P37" s="20"/>
      <c r="Q37" s="20"/>
      <c r="R37" s="20"/>
      <c r="S37" s="20"/>
      <c r="T37" s="20"/>
      <c r="U37" s="20"/>
      <c r="V37" s="20"/>
      <c r="W37" s="20">
        <v>-9254610</v>
      </c>
      <c r="X37" s="20">
        <v>49151660</v>
      </c>
      <c r="Y37" s="20">
        <v>-58406270</v>
      </c>
      <c r="Z37" s="21">
        <v>-118.83</v>
      </c>
      <c r="AA37" s="22">
        <v>49151660</v>
      </c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49151657</v>
      </c>
      <c r="D39" s="29">
        <f>SUM(D37:D38)</f>
        <v>0</v>
      </c>
      <c r="E39" s="36">
        <f t="shared" si="4"/>
        <v>49151660</v>
      </c>
      <c r="F39" s="37">
        <f t="shared" si="4"/>
        <v>49151660</v>
      </c>
      <c r="G39" s="37">
        <f t="shared" si="4"/>
        <v>0</v>
      </c>
      <c r="H39" s="37">
        <f t="shared" si="4"/>
        <v>-347484</v>
      </c>
      <c r="I39" s="37">
        <f t="shared" si="4"/>
        <v>0</v>
      </c>
      <c r="J39" s="37">
        <f t="shared" si="4"/>
        <v>-347484</v>
      </c>
      <c r="K39" s="37">
        <f t="shared" si="4"/>
        <v>0</v>
      </c>
      <c r="L39" s="37">
        <f t="shared" si="4"/>
        <v>0</v>
      </c>
      <c r="M39" s="37">
        <f t="shared" si="4"/>
        <v>-8907126</v>
      </c>
      <c r="N39" s="37">
        <f t="shared" si="4"/>
        <v>-8907126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-9254610</v>
      </c>
      <c r="X39" s="37">
        <f t="shared" si="4"/>
        <v>49151660</v>
      </c>
      <c r="Y39" s="37">
        <f t="shared" si="4"/>
        <v>-58406270</v>
      </c>
      <c r="Z39" s="38">
        <f>+IF(X39&lt;&gt;0,+(Y39/X39)*100,0)</f>
        <v>-118.82868249007257</v>
      </c>
      <c r="AA39" s="39">
        <f>SUM(AA37:AA38)</f>
        <v>49151660</v>
      </c>
    </row>
    <row r="40" spans="1:27" ht="12.75">
      <c r="A40" s="27" t="s">
        <v>62</v>
      </c>
      <c r="B40" s="28"/>
      <c r="C40" s="29">
        <f aca="true" t="shared" si="5" ref="C40:Y40">+C34+C39</f>
        <v>4330962608</v>
      </c>
      <c r="D40" s="29">
        <f>+D34+D39</f>
        <v>0</v>
      </c>
      <c r="E40" s="30">
        <f t="shared" si="5"/>
        <v>4366059307</v>
      </c>
      <c r="F40" s="31">
        <f t="shared" si="5"/>
        <v>4330950864</v>
      </c>
      <c r="G40" s="31">
        <f t="shared" si="5"/>
        <v>-33263185</v>
      </c>
      <c r="H40" s="31">
        <f t="shared" si="5"/>
        <v>181720648</v>
      </c>
      <c r="I40" s="31">
        <f t="shared" si="5"/>
        <v>161082553</v>
      </c>
      <c r="J40" s="31">
        <f t="shared" si="5"/>
        <v>309540016</v>
      </c>
      <c r="K40" s="31">
        <f t="shared" si="5"/>
        <v>138181176</v>
      </c>
      <c r="L40" s="31">
        <f t="shared" si="5"/>
        <v>133784485</v>
      </c>
      <c r="M40" s="31">
        <f t="shared" si="5"/>
        <v>10136070</v>
      </c>
      <c r="N40" s="31">
        <f t="shared" si="5"/>
        <v>282101731</v>
      </c>
      <c r="O40" s="31">
        <f t="shared" si="5"/>
        <v>68000702</v>
      </c>
      <c r="P40" s="31">
        <f t="shared" si="5"/>
        <v>112099488</v>
      </c>
      <c r="Q40" s="31">
        <f t="shared" si="5"/>
        <v>131149332</v>
      </c>
      <c r="R40" s="31">
        <f t="shared" si="5"/>
        <v>311249522</v>
      </c>
      <c r="S40" s="31">
        <f t="shared" si="5"/>
        <v>24725615</v>
      </c>
      <c r="T40" s="31">
        <f t="shared" si="5"/>
        <v>221940073</v>
      </c>
      <c r="U40" s="31">
        <f t="shared" si="5"/>
        <v>0</v>
      </c>
      <c r="V40" s="31">
        <f t="shared" si="5"/>
        <v>246665688</v>
      </c>
      <c r="W40" s="31">
        <f t="shared" si="5"/>
        <v>1149556957</v>
      </c>
      <c r="X40" s="31">
        <f t="shared" si="5"/>
        <v>4330950864</v>
      </c>
      <c r="Y40" s="31">
        <f t="shared" si="5"/>
        <v>-3181393907</v>
      </c>
      <c r="Z40" s="32">
        <f>+IF(X40&lt;&gt;0,+(Y40/X40)*100,0)</f>
        <v>-73.45716926609768</v>
      </c>
      <c r="AA40" s="33">
        <f>+AA34+AA39</f>
        <v>4330950864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6317036346</v>
      </c>
      <c r="D42" s="43">
        <f>+D25-D40</f>
        <v>0</v>
      </c>
      <c r="E42" s="44">
        <f t="shared" si="6"/>
        <v>5836374768</v>
      </c>
      <c r="F42" s="45">
        <f t="shared" si="6"/>
        <v>5560992690</v>
      </c>
      <c r="G42" s="45">
        <f t="shared" si="6"/>
        <v>269160714</v>
      </c>
      <c r="H42" s="45">
        <f t="shared" si="6"/>
        <v>-75810415</v>
      </c>
      <c r="I42" s="45">
        <f t="shared" si="6"/>
        <v>-95271393</v>
      </c>
      <c r="J42" s="45">
        <f t="shared" si="6"/>
        <v>98078906</v>
      </c>
      <c r="K42" s="45">
        <f t="shared" si="6"/>
        <v>-43490639</v>
      </c>
      <c r="L42" s="45">
        <f t="shared" si="6"/>
        <v>-76795321</v>
      </c>
      <c r="M42" s="45">
        <f t="shared" si="6"/>
        <v>154890688</v>
      </c>
      <c r="N42" s="45">
        <f t="shared" si="6"/>
        <v>34604728</v>
      </c>
      <c r="O42" s="45">
        <f t="shared" si="6"/>
        <v>-22479938</v>
      </c>
      <c r="P42" s="45">
        <f t="shared" si="6"/>
        <v>-17713287</v>
      </c>
      <c r="Q42" s="45">
        <f t="shared" si="6"/>
        <v>56004122</v>
      </c>
      <c r="R42" s="45">
        <f t="shared" si="6"/>
        <v>15810897</v>
      </c>
      <c r="S42" s="45">
        <f t="shared" si="6"/>
        <v>77037553</v>
      </c>
      <c r="T42" s="45">
        <f t="shared" si="6"/>
        <v>-112819674</v>
      </c>
      <c r="U42" s="45">
        <f t="shared" si="6"/>
        <v>0</v>
      </c>
      <c r="V42" s="45">
        <f t="shared" si="6"/>
        <v>-35782121</v>
      </c>
      <c r="W42" s="45">
        <f t="shared" si="6"/>
        <v>112712410</v>
      </c>
      <c r="X42" s="45">
        <f t="shared" si="6"/>
        <v>5560992689</v>
      </c>
      <c r="Y42" s="45">
        <f t="shared" si="6"/>
        <v>-5448280279</v>
      </c>
      <c r="Z42" s="46">
        <f>+IF(X42&lt;&gt;0,+(Y42/X42)*100,0)</f>
        <v>-97.97316025566887</v>
      </c>
      <c r="AA42" s="47">
        <f>+AA25-AA40</f>
        <v>5560992690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6376037225</v>
      </c>
      <c r="D45" s="18"/>
      <c r="E45" s="19">
        <v>6080480115</v>
      </c>
      <c r="F45" s="20">
        <v>6425047493</v>
      </c>
      <c r="G45" s="20"/>
      <c r="H45" s="20">
        <v>-208955</v>
      </c>
      <c r="I45" s="20">
        <v>587701</v>
      </c>
      <c r="J45" s="20">
        <v>378746</v>
      </c>
      <c r="K45" s="20">
        <v>1511428</v>
      </c>
      <c r="L45" s="20"/>
      <c r="M45" s="20"/>
      <c r="N45" s="20">
        <v>1511428</v>
      </c>
      <c r="O45" s="20"/>
      <c r="P45" s="20">
        <v>-1597427</v>
      </c>
      <c r="Q45" s="20">
        <v>-7372622</v>
      </c>
      <c r="R45" s="20">
        <v>-8970049</v>
      </c>
      <c r="S45" s="20">
        <v>-45205</v>
      </c>
      <c r="T45" s="20">
        <v>-690198</v>
      </c>
      <c r="U45" s="20"/>
      <c r="V45" s="20">
        <v>-735403</v>
      </c>
      <c r="W45" s="20">
        <v>-7815278</v>
      </c>
      <c r="X45" s="20">
        <v>6425047493</v>
      </c>
      <c r="Y45" s="20">
        <v>-6432862771</v>
      </c>
      <c r="Z45" s="48">
        <v>-100.12</v>
      </c>
      <c r="AA45" s="22">
        <v>6425047493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6376037225</v>
      </c>
      <c r="D48" s="51">
        <f>SUM(D45:D47)</f>
        <v>0</v>
      </c>
      <c r="E48" s="52">
        <f t="shared" si="7"/>
        <v>6080480115</v>
      </c>
      <c r="F48" s="53">
        <f t="shared" si="7"/>
        <v>6425047493</v>
      </c>
      <c r="G48" s="53">
        <f t="shared" si="7"/>
        <v>0</v>
      </c>
      <c r="H48" s="53">
        <f t="shared" si="7"/>
        <v>-208955</v>
      </c>
      <c r="I48" s="53">
        <f t="shared" si="7"/>
        <v>587701</v>
      </c>
      <c r="J48" s="53">
        <f t="shared" si="7"/>
        <v>378746</v>
      </c>
      <c r="K48" s="53">
        <f t="shared" si="7"/>
        <v>1511428</v>
      </c>
      <c r="L48" s="53">
        <f t="shared" si="7"/>
        <v>0</v>
      </c>
      <c r="M48" s="53">
        <f t="shared" si="7"/>
        <v>0</v>
      </c>
      <c r="N48" s="53">
        <f t="shared" si="7"/>
        <v>1511428</v>
      </c>
      <c r="O48" s="53">
        <f t="shared" si="7"/>
        <v>0</v>
      </c>
      <c r="P48" s="53">
        <f t="shared" si="7"/>
        <v>-1597427</v>
      </c>
      <c r="Q48" s="53">
        <f t="shared" si="7"/>
        <v>-7372622</v>
      </c>
      <c r="R48" s="53">
        <f t="shared" si="7"/>
        <v>-8970049</v>
      </c>
      <c r="S48" s="53">
        <f t="shared" si="7"/>
        <v>-45205</v>
      </c>
      <c r="T48" s="53">
        <f t="shared" si="7"/>
        <v>-690198</v>
      </c>
      <c r="U48" s="53">
        <f t="shared" si="7"/>
        <v>0</v>
      </c>
      <c r="V48" s="53">
        <f t="shared" si="7"/>
        <v>-735403</v>
      </c>
      <c r="W48" s="53">
        <f t="shared" si="7"/>
        <v>-7815278</v>
      </c>
      <c r="X48" s="53">
        <f t="shared" si="7"/>
        <v>6425047493</v>
      </c>
      <c r="Y48" s="53">
        <f t="shared" si="7"/>
        <v>-6432862771</v>
      </c>
      <c r="Z48" s="54">
        <f>+IF(X48&lt;&gt;0,+(Y48/X48)*100,0)</f>
        <v>-100.1216376689591</v>
      </c>
      <c r="AA48" s="55">
        <f>SUM(AA45:AA47)</f>
        <v>6425047493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210078863</v>
      </c>
      <c r="D6" s="18"/>
      <c r="E6" s="19">
        <v>-1558606484</v>
      </c>
      <c r="F6" s="20">
        <v>65456739</v>
      </c>
      <c r="G6" s="20">
        <v>284763907</v>
      </c>
      <c r="H6" s="20">
        <v>-29965020</v>
      </c>
      <c r="I6" s="20">
        <v>39408041</v>
      </c>
      <c r="J6" s="20">
        <v>294206928</v>
      </c>
      <c r="K6" s="20">
        <v>-26349927</v>
      </c>
      <c r="L6" s="20">
        <v>201321574</v>
      </c>
      <c r="M6" s="20">
        <v>-12463499</v>
      </c>
      <c r="N6" s="20">
        <v>162508148</v>
      </c>
      <c r="O6" s="20">
        <v>127039076</v>
      </c>
      <c r="P6" s="20">
        <v>-237230163</v>
      </c>
      <c r="Q6" s="20">
        <v>-39166238</v>
      </c>
      <c r="R6" s="20">
        <v>-149357325</v>
      </c>
      <c r="S6" s="20">
        <v>-38088362</v>
      </c>
      <c r="T6" s="20">
        <v>-42671557</v>
      </c>
      <c r="U6" s="20">
        <v>-80130934</v>
      </c>
      <c r="V6" s="20">
        <v>-160890853</v>
      </c>
      <c r="W6" s="20">
        <v>146466898</v>
      </c>
      <c r="X6" s="20">
        <v>65456739</v>
      </c>
      <c r="Y6" s="20">
        <v>81010159</v>
      </c>
      <c r="Z6" s="21">
        <v>123.76</v>
      </c>
      <c r="AA6" s="22">
        <v>65456739</v>
      </c>
    </row>
    <row r="7" spans="1:27" ht="12.75">
      <c r="A7" s="23" t="s">
        <v>34</v>
      </c>
      <c r="B7" s="17"/>
      <c r="C7" s="18">
        <v>450000000</v>
      </c>
      <c r="D7" s="18"/>
      <c r="E7" s="19"/>
      <c r="F7" s="20">
        <v>400000000</v>
      </c>
      <c r="G7" s="20">
        <v>450000000</v>
      </c>
      <c r="H7" s="20"/>
      <c r="I7" s="20">
        <v>-80000000</v>
      </c>
      <c r="J7" s="20">
        <v>370000000</v>
      </c>
      <c r="K7" s="20"/>
      <c r="L7" s="20">
        <v>-200000000</v>
      </c>
      <c r="M7" s="20"/>
      <c r="N7" s="20">
        <v>-200000000</v>
      </c>
      <c r="O7" s="20">
        <v>-120000000</v>
      </c>
      <c r="P7" s="20">
        <v>200000000</v>
      </c>
      <c r="Q7" s="20"/>
      <c r="R7" s="20">
        <v>80000000</v>
      </c>
      <c r="S7" s="20"/>
      <c r="T7" s="20"/>
      <c r="U7" s="20"/>
      <c r="V7" s="20"/>
      <c r="W7" s="20">
        <v>250000000</v>
      </c>
      <c r="X7" s="20">
        <v>400000000</v>
      </c>
      <c r="Y7" s="20">
        <v>-150000000</v>
      </c>
      <c r="Z7" s="21">
        <v>-37.5</v>
      </c>
      <c r="AA7" s="22">
        <v>400000000</v>
      </c>
    </row>
    <row r="8" spans="1:27" ht="12.75">
      <c r="A8" s="23" t="s">
        <v>35</v>
      </c>
      <c r="B8" s="17"/>
      <c r="C8" s="18">
        <v>93716646</v>
      </c>
      <c r="D8" s="18"/>
      <c r="E8" s="19">
        <v>1292562631</v>
      </c>
      <c r="F8" s="20">
        <v>83649130</v>
      </c>
      <c r="G8" s="20">
        <v>104740053</v>
      </c>
      <c r="H8" s="20">
        <v>4756642</v>
      </c>
      <c r="I8" s="20">
        <v>-1866010</v>
      </c>
      <c r="J8" s="20">
        <v>107630685</v>
      </c>
      <c r="K8" s="20">
        <v>-2926767</v>
      </c>
      <c r="L8" s="20">
        <v>16518115</v>
      </c>
      <c r="M8" s="20">
        <v>8064401</v>
      </c>
      <c r="N8" s="20">
        <v>21655749</v>
      </c>
      <c r="O8" s="20">
        <v>-10039943</v>
      </c>
      <c r="P8" s="20">
        <v>7308027</v>
      </c>
      <c r="Q8" s="20">
        <v>-10832856</v>
      </c>
      <c r="R8" s="20">
        <v>-13564772</v>
      </c>
      <c r="S8" s="20">
        <v>23018102</v>
      </c>
      <c r="T8" s="20">
        <v>10045816</v>
      </c>
      <c r="U8" s="20">
        <v>43506</v>
      </c>
      <c r="V8" s="20">
        <v>33107424</v>
      </c>
      <c r="W8" s="20">
        <v>148829086</v>
      </c>
      <c r="X8" s="20">
        <v>83649130</v>
      </c>
      <c r="Y8" s="20">
        <v>65179956</v>
      </c>
      <c r="Z8" s="21">
        <v>77.92</v>
      </c>
      <c r="AA8" s="22">
        <v>83649130</v>
      </c>
    </row>
    <row r="9" spans="1:27" ht="12.75">
      <c r="A9" s="23" t="s">
        <v>36</v>
      </c>
      <c r="B9" s="17"/>
      <c r="C9" s="18">
        <v>27917849</v>
      </c>
      <c r="D9" s="18"/>
      <c r="E9" s="19"/>
      <c r="F9" s="20">
        <v>45494068</v>
      </c>
      <c r="G9" s="20">
        <v>51835068</v>
      </c>
      <c r="H9" s="20">
        <v>4207722</v>
      </c>
      <c r="I9" s="20">
        <v>4059935</v>
      </c>
      <c r="J9" s="20">
        <v>60102725</v>
      </c>
      <c r="K9" s="20">
        <v>2219712</v>
      </c>
      <c r="L9" s="20">
        <v>116502</v>
      </c>
      <c r="M9" s="20">
        <v>3327791</v>
      </c>
      <c r="N9" s="20">
        <v>5664005</v>
      </c>
      <c r="O9" s="20">
        <v>4368438</v>
      </c>
      <c r="P9" s="20">
        <v>10572200</v>
      </c>
      <c r="Q9" s="20">
        <v>19049786</v>
      </c>
      <c r="R9" s="20">
        <v>33990424</v>
      </c>
      <c r="S9" s="20">
        <v>-4220582</v>
      </c>
      <c r="T9" s="20">
        <v>5496467</v>
      </c>
      <c r="U9" s="20">
        <v>47192448</v>
      </c>
      <c r="V9" s="20">
        <v>48468333</v>
      </c>
      <c r="W9" s="20">
        <v>148225487</v>
      </c>
      <c r="X9" s="20">
        <v>45494068</v>
      </c>
      <c r="Y9" s="20">
        <v>102731419</v>
      </c>
      <c r="Z9" s="21">
        <v>225.81</v>
      </c>
      <c r="AA9" s="22">
        <v>45494068</v>
      </c>
    </row>
    <row r="10" spans="1:27" ht="12.75">
      <c r="A10" s="23" t="s">
        <v>37</v>
      </c>
      <c r="B10" s="17"/>
      <c r="C10" s="18">
        <v>1023</v>
      </c>
      <c r="D10" s="18"/>
      <c r="E10" s="19"/>
      <c r="F10" s="20">
        <v>1023</v>
      </c>
      <c r="G10" s="24">
        <v>1022</v>
      </c>
      <c r="H10" s="24"/>
      <c r="I10" s="24"/>
      <c r="J10" s="20">
        <v>1022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1022</v>
      </c>
      <c r="X10" s="20">
        <v>1023</v>
      </c>
      <c r="Y10" s="24">
        <v>-1</v>
      </c>
      <c r="Z10" s="25">
        <v>-0.1</v>
      </c>
      <c r="AA10" s="26">
        <v>1023</v>
      </c>
    </row>
    <row r="11" spans="1:27" ht="12.75">
      <c r="A11" s="23" t="s">
        <v>38</v>
      </c>
      <c r="B11" s="17"/>
      <c r="C11" s="18">
        <v>50672964</v>
      </c>
      <c r="D11" s="18"/>
      <c r="E11" s="19">
        <v>-48845426</v>
      </c>
      <c r="F11" s="20">
        <v>48065155</v>
      </c>
      <c r="G11" s="20">
        <v>50111681</v>
      </c>
      <c r="H11" s="20">
        <v>910467</v>
      </c>
      <c r="I11" s="20">
        <v>1124071</v>
      </c>
      <c r="J11" s="20">
        <v>52146219</v>
      </c>
      <c r="K11" s="20">
        <v>-1532721</v>
      </c>
      <c r="L11" s="20">
        <v>674554</v>
      </c>
      <c r="M11" s="20">
        <v>-92871</v>
      </c>
      <c r="N11" s="20">
        <v>-951038</v>
      </c>
      <c r="O11" s="20">
        <v>-250359</v>
      </c>
      <c r="P11" s="20">
        <v>83245</v>
      </c>
      <c r="Q11" s="20">
        <v>-1289163</v>
      </c>
      <c r="R11" s="20">
        <v>-1456277</v>
      </c>
      <c r="S11" s="20">
        <v>-9093</v>
      </c>
      <c r="T11" s="20">
        <v>56254</v>
      </c>
      <c r="U11" s="20">
        <v>1185710</v>
      </c>
      <c r="V11" s="20">
        <v>1232871</v>
      </c>
      <c r="W11" s="20">
        <v>50971775</v>
      </c>
      <c r="X11" s="20">
        <v>48065155</v>
      </c>
      <c r="Y11" s="20">
        <v>2906620</v>
      </c>
      <c r="Z11" s="21">
        <v>6.05</v>
      </c>
      <c r="AA11" s="22">
        <v>48065155</v>
      </c>
    </row>
    <row r="12" spans="1:27" ht="12.75">
      <c r="A12" s="27" t="s">
        <v>39</v>
      </c>
      <c r="B12" s="28"/>
      <c r="C12" s="29">
        <f aca="true" t="shared" si="0" ref="C12:Y12">SUM(C6:C11)</f>
        <v>832387345</v>
      </c>
      <c r="D12" s="29">
        <f>SUM(D6:D11)</f>
        <v>0</v>
      </c>
      <c r="E12" s="30">
        <f t="shared" si="0"/>
        <v>-314889279</v>
      </c>
      <c r="F12" s="31">
        <f t="shared" si="0"/>
        <v>642666115</v>
      </c>
      <c r="G12" s="31">
        <f t="shared" si="0"/>
        <v>941451731</v>
      </c>
      <c r="H12" s="31">
        <f t="shared" si="0"/>
        <v>-20090189</v>
      </c>
      <c r="I12" s="31">
        <f t="shared" si="0"/>
        <v>-37273963</v>
      </c>
      <c r="J12" s="31">
        <f t="shared" si="0"/>
        <v>884087579</v>
      </c>
      <c r="K12" s="31">
        <f t="shared" si="0"/>
        <v>-28589703</v>
      </c>
      <c r="L12" s="31">
        <f t="shared" si="0"/>
        <v>18630745</v>
      </c>
      <c r="M12" s="31">
        <f t="shared" si="0"/>
        <v>-1164178</v>
      </c>
      <c r="N12" s="31">
        <f t="shared" si="0"/>
        <v>-11123136</v>
      </c>
      <c r="O12" s="31">
        <f t="shared" si="0"/>
        <v>1117212</v>
      </c>
      <c r="P12" s="31">
        <f t="shared" si="0"/>
        <v>-19266691</v>
      </c>
      <c r="Q12" s="31">
        <f t="shared" si="0"/>
        <v>-32238471</v>
      </c>
      <c r="R12" s="31">
        <f t="shared" si="0"/>
        <v>-50387950</v>
      </c>
      <c r="S12" s="31">
        <f t="shared" si="0"/>
        <v>-19299935</v>
      </c>
      <c r="T12" s="31">
        <f t="shared" si="0"/>
        <v>-27073020</v>
      </c>
      <c r="U12" s="31">
        <f t="shared" si="0"/>
        <v>-31709270</v>
      </c>
      <c r="V12" s="31">
        <f t="shared" si="0"/>
        <v>-78082225</v>
      </c>
      <c r="W12" s="31">
        <f t="shared" si="0"/>
        <v>744494268</v>
      </c>
      <c r="X12" s="31">
        <f t="shared" si="0"/>
        <v>642666115</v>
      </c>
      <c r="Y12" s="31">
        <f t="shared" si="0"/>
        <v>101828153</v>
      </c>
      <c r="Z12" s="32">
        <f>+IF(X12&lt;&gt;0,+(Y12/X12)*100,0)</f>
        <v>15.844643217263757</v>
      </c>
      <c r="AA12" s="33">
        <f>SUM(AA6:AA11)</f>
        <v>642666115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25923695</v>
      </c>
      <c r="D17" s="18"/>
      <c r="E17" s="19"/>
      <c r="F17" s="20">
        <v>25923696</v>
      </c>
      <c r="G17" s="20">
        <v>25923696</v>
      </c>
      <c r="H17" s="20"/>
      <c r="I17" s="20"/>
      <c r="J17" s="20">
        <v>25923696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25923696</v>
      </c>
      <c r="X17" s="20">
        <v>25923696</v>
      </c>
      <c r="Y17" s="20"/>
      <c r="Z17" s="21"/>
      <c r="AA17" s="22">
        <v>25923696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6645777753</v>
      </c>
      <c r="D19" s="18"/>
      <c r="E19" s="19">
        <v>325580418</v>
      </c>
      <c r="F19" s="20">
        <v>6905173204</v>
      </c>
      <c r="G19" s="20">
        <v>6663106774</v>
      </c>
      <c r="H19" s="20">
        <v>-7046469</v>
      </c>
      <c r="I19" s="20">
        <v>7641718</v>
      </c>
      <c r="J19" s="20">
        <v>6663702023</v>
      </c>
      <c r="K19" s="20">
        <v>18117621</v>
      </c>
      <c r="L19" s="20">
        <v>21346552</v>
      </c>
      <c r="M19" s="20">
        <v>24516007</v>
      </c>
      <c r="N19" s="20">
        <v>63980180</v>
      </c>
      <c r="O19" s="20">
        <v>7649788</v>
      </c>
      <c r="P19" s="20">
        <v>5756187</v>
      </c>
      <c r="Q19" s="20">
        <v>74397985</v>
      </c>
      <c r="R19" s="20">
        <v>87803960</v>
      </c>
      <c r="S19" s="20">
        <v>1540475</v>
      </c>
      <c r="T19" s="20">
        <v>42242939</v>
      </c>
      <c r="U19" s="20">
        <v>67230299</v>
      </c>
      <c r="V19" s="20">
        <v>111013713</v>
      </c>
      <c r="W19" s="20">
        <v>6926499876</v>
      </c>
      <c r="X19" s="20">
        <v>6905173204</v>
      </c>
      <c r="Y19" s="20">
        <v>21326672</v>
      </c>
      <c r="Z19" s="21">
        <v>0.31</v>
      </c>
      <c r="AA19" s="22">
        <v>6905173204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9365625</v>
      </c>
      <c r="D22" s="18"/>
      <c r="E22" s="19">
        <v>7014008</v>
      </c>
      <c r="F22" s="20">
        <v>10675788</v>
      </c>
      <c r="G22" s="20">
        <v>9365625</v>
      </c>
      <c r="H22" s="20">
        <v>-174331</v>
      </c>
      <c r="I22" s="20">
        <v>-87166</v>
      </c>
      <c r="J22" s="20">
        <v>9104128</v>
      </c>
      <c r="K22" s="20">
        <v>-87166</v>
      </c>
      <c r="L22" s="20">
        <v>-87166</v>
      </c>
      <c r="M22" s="20">
        <v>-87166</v>
      </c>
      <c r="N22" s="20">
        <v>-261498</v>
      </c>
      <c r="O22" s="20">
        <v>-87166</v>
      </c>
      <c r="P22" s="20">
        <v>-87166</v>
      </c>
      <c r="Q22" s="20">
        <v>-87166</v>
      </c>
      <c r="R22" s="20">
        <v>-261498</v>
      </c>
      <c r="S22" s="20">
        <v>-87166</v>
      </c>
      <c r="T22" s="20">
        <v>771099</v>
      </c>
      <c r="U22" s="20">
        <v>1150056</v>
      </c>
      <c r="V22" s="20">
        <v>1833989</v>
      </c>
      <c r="W22" s="20">
        <v>10415121</v>
      </c>
      <c r="X22" s="20">
        <v>10675788</v>
      </c>
      <c r="Y22" s="20">
        <v>-260667</v>
      </c>
      <c r="Z22" s="21">
        <v>-2.44</v>
      </c>
      <c r="AA22" s="22">
        <v>10675788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6681067073</v>
      </c>
      <c r="D24" s="29">
        <f>SUM(D15:D23)</f>
        <v>0</v>
      </c>
      <c r="E24" s="36">
        <f t="shared" si="1"/>
        <v>332594426</v>
      </c>
      <c r="F24" s="37">
        <f t="shared" si="1"/>
        <v>6941772688</v>
      </c>
      <c r="G24" s="37">
        <f t="shared" si="1"/>
        <v>6698396095</v>
      </c>
      <c r="H24" s="37">
        <f t="shared" si="1"/>
        <v>-7220800</v>
      </c>
      <c r="I24" s="37">
        <f t="shared" si="1"/>
        <v>7554552</v>
      </c>
      <c r="J24" s="37">
        <f t="shared" si="1"/>
        <v>6698729847</v>
      </c>
      <c r="K24" s="37">
        <f t="shared" si="1"/>
        <v>18030455</v>
      </c>
      <c r="L24" s="37">
        <f t="shared" si="1"/>
        <v>21259386</v>
      </c>
      <c r="M24" s="37">
        <f t="shared" si="1"/>
        <v>24428841</v>
      </c>
      <c r="N24" s="37">
        <f t="shared" si="1"/>
        <v>63718682</v>
      </c>
      <c r="O24" s="37">
        <f t="shared" si="1"/>
        <v>7562622</v>
      </c>
      <c r="P24" s="37">
        <f t="shared" si="1"/>
        <v>5669021</v>
      </c>
      <c r="Q24" s="37">
        <f t="shared" si="1"/>
        <v>74310819</v>
      </c>
      <c r="R24" s="37">
        <f t="shared" si="1"/>
        <v>87542462</v>
      </c>
      <c r="S24" s="37">
        <f t="shared" si="1"/>
        <v>1453309</v>
      </c>
      <c r="T24" s="37">
        <f t="shared" si="1"/>
        <v>43014038</v>
      </c>
      <c r="U24" s="37">
        <f t="shared" si="1"/>
        <v>68380355</v>
      </c>
      <c r="V24" s="37">
        <f t="shared" si="1"/>
        <v>112847702</v>
      </c>
      <c r="W24" s="37">
        <f t="shared" si="1"/>
        <v>6962838693</v>
      </c>
      <c r="X24" s="37">
        <f t="shared" si="1"/>
        <v>6941772688</v>
      </c>
      <c r="Y24" s="37">
        <f t="shared" si="1"/>
        <v>21066005</v>
      </c>
      <c r="Z24" s="38">
        <f>+IF(X24&lt;&gt;0,+(Y24/X24)*100,0)</f>
        <v>0.30346722583434727</v>
      </c>
      <c r="AA24" s="39">
        <f>SUM(AA15:AA23)</f>
        <v>6941772688</v>
      </c>
    </row>
    <row r="25" spans="1:27" ht="12.75">
      <c r="A25" s="27" t="s">
        <v>50</v>
      </c>
      <c r="B25" s="28"/>
      <c r="C25" s="29">
        <f aca="true" t="shared" si="2" ref="C25:Y25">+C12+C24</f>
        <v>7513454418</v>
      </c>
      <c r="D25" s="29">
        <f>+D12+D24</f>
        <v>0</v>
      </c>
      <c r="E25" s="30">
        <f t="shared" si="2"/>
        <v>17705147</v>
      </c>
      <c r="F25" s="31">
        <f t="shared" si="2"/>
        <v>7584438803</v>
      </c>
      <c r="G25" s="31">
        <f t="shared" si="2"/>
        <v>7639847826</v>
      </c>
      <c r="H25" s="31">
        <f t="shared" si="2"/>
        <v>-27310989</v>
      </c>
      <c r="I25" s="31">
        <f t="shared" si="2"/>
        <v>-29719411</v>
      </c>
      <c r="J25" s="31">
        <f t="shared" si="2"/>
        <v>7582817426</v>
      </c>
      <c r="K25" s="31">
        <f t="shared" si="2"/>
        <v>-10559248</v>
      </c>
      <c r="L25" s="31">
        <f t="shared" si="2"/>
        <v>39890131</v>
      </c>
      <c r="M25" s="31">
        <f t="shared" si="2"/>
        <v>23264663</v>
      </c>
      <c r="N25" s="31">
        <f t="shared" si="2"/>
        <v>52595546</v>
      </c>
      <c r="O25" s="31">
        <f t="shared" si="2"/>
        <v>8679834</v>
      </c>
      <c r="P25" s="31">
        <f t="shared" si="2"/>
        <v>-13597670</v>
      </c>
      <c r="Q25" s="31">
        <f t="shared" si="2"/>
        <v>42072348</v>
      </c>
      <c r="R25" s="31">
        <f t="shared" si="2"/>
        <v>37154512</v>
      </c>
      <c r="S25" s="31">
        <f t="shared" si="2"/>
        <v>-17846626</v>
      </c>
      <c r="T25" s="31">
        <f t="shared" si="2"/>
        <v>15941018</v>
      </c>
      <c r="U25" s="31">
        <f t="shared" si="2"/>
        <v>36671085</v>
      </c>
      <c r="V25" s="31">
        <f t="shared" si="2"/>
        <v>34765477</v>
      </c>
      <c r="W25" s="31">
        <f t="shared" si="2"/>
        <v>7707332961</v>
      </c>
      <c r="X25" s="31">
        <f t="shared" si="2"/>
        <v>7584438803</v>
      </c>
      <c r="Y25" s="31">
        <f t="shared" si="2"/>
        <v>122894158</v>
      </c>
      <c r="Z25" s="32">
        <f>+IF(X25&lt;&gt;0,+(Y25/X25)*100,0)</f>
        <v>1.6203460953681847</v>
      </c>
      <c r="AA25" s="33">
        <f>+AA12+AA24</f>
        <v>7584438803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23901935</v>
      </c>
      <c r="D30" s="18"/>
      <c r="E30" s="19"/>
      <c r="F30" s="20">
        <v>6463599</v>
      </c>
      <c r="G30" s="20">
        <v>23901936</v>
      </c>
      <c r="H30" s="20"/>
      <c r="I30" s="20"/>
      <c r="J30" s="20">
        <v>23901936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-6561396</v>
      </c>
      <c r="V30" s="20">
        <v>-6561396</v>
      </c>
      <c r="W30" s="20">
        <v>17340540</v>
      </c>
      <c r="X30" s="20">
        <v>6463599</v>
      </c>
      <c r="Y30" s="20">
        <v>10876941</v>
      </c>
      <c r="Z30" s="21">
        <v>168.28</v>
      </c>
      <c r="AA30" s="22">
        <v>6463599</v>
      </c>
    </row>
    <row r="31" spans="1:27" ht="12.75">
      <c r="A31" s="23" t="s">
        <v>55</v>
      </c>
      <c r="B31" s="17"/>
      <c r="C31" s="18">
        <v>73081387</v>
      </c>
      <c r="D31" s="18"/>
      <c r="E31" s="19"/>
      <c r="F31" s="20">
        <v>80756388</v>
      </c>
      <c r="G31" s="20">
        <v>73349951</v>
      </c>
      <c r="H31" s="20">
        <v>-78895</v>
      </c>
      <c r="I31" s="20">
        <v>33939</v>
      </c>
      <c r="J31" s="20">
        <v>73304995</v>
      </c>
      <c r="K31" s="20">
        <v>-335791</v>
      </c>
      <c r="L31" s="20">
        <v>401276</v>
      </c>
      <c r="M31" s="20">
        <v>240108</v>
      </c>
      <c r="N31" s="20">
        <v>305593</v>
      </c>
      <c r="O31" s="20">
        <v>583508</v>
      </c>
      <c r="P31" s="20">
        <v>-699233</v>
      </c>
      <c r="Q31" s="20">
        <v>364249</v>
      </c>
      <c r="R31" s="20">
        <v>248524</v>
      </c>
      <c r="S31" s="20">
        <v>471427</v>
      </c>
      <c r="T31" s="20">
        <v>534779</v>
      </c>
      <c r="U31" s="20">
        <v>465650</v>
      </c>
      <c r="V31" s="20">
        <v>1471856</v>
      </c>
      <c r="W31" s="20">
        <v>75330968</v>
      </c>
      <c r="X31" s="20">
        <v>80756388</v>
      </c>
      <c r="Y31" s="20">
        <v>-5425420</v>
      </c>
      <c r="Z31" s="21">
        <v>-6.72</v>
      </c>
      <c r="AA31" s="22">
        <v>80756388</v>
      </c>
    </row>
    <row r="32" spans="1:27" ht="12.75">
      <c r="A32" s="23" t="s">
        <v>56</v>
      </c>
      <c r="B32" s="17"/>
      <c r="C32" s="18">
        <v>156338077</v>
      </c>
      <c r="D32" s="18"/>
      <c r="E32" s="19"/>
      <c r="F32" s="20">
        <v>97139068</v>
      </c>
      <c r="G32" s="20">
        <v>131793438</v>
      </c>
      <c r="H32" s="20">
        <v>-1262465</v>
      </c>
      <c r="I32" s="20">
        <v>-6575130</v>
      </c>
      <c r="J32" s="20">
        <v>123955843</v>
      </c>
      <c r="K32" s="20">
        <v>3325824</v>
      </c>
      <c r="L32" s="20">
        <v>10345024</v>
      </c>
      <c r="M32" s="20">
        <v>-1116495</v>
      </c>
      <c r="N32" s="20">
        <v>12554353</v>
      </c>
      <c r="O32" s="20">
        <v>14237161</v>
      </c>
      <c r="P32" s="20">
        <v>-2890916</v>
      </c>
      <c r="Q32" s="20">
        <v>-28819257</v>
      </c>
      <c r="R32" s="20">
        <v>-17473012</v>
      </c>
      <c r="S32" s="20">
        <v>-7814488</v>
      </c>
      <c r="T32" s="20">
        <v>17493536</v>
      </c>
      <c r="U32" s="20">
        <v>21045308</v>
      </c>
      <c r="V32" s="20">
        <v>30724356</v>
      </c>
      <c r="W32" s="20">
        <v>149761540</v>
      </c>
      <c r="X32" s="20">
        <v>97139068</v>
      </c>
      <c r="Y32" s="20">
        <v>52622472</v>
      </c>
      <c r="Z32" s="21">
        <v>54.17</v>
      </c>
      <c r="AA32" s="22">
        <v>97139068</v>
      </c>
    </row>
    <row r="33" spans="1:27" ht="12.75">
      <c r="A33" s="23" t="s">
        <v>57</v>
      </c>
      <c r="B33" s="17"/>
      <c r="C33" s="18">
        <v>7807066</v>
      </c>
      <c r="D33" s="18"/>
      <c r="E33" s="19"/>
      <c r="F33" s="20">
        <v>13739092</v>
      </c>
      <c r="G33" s="20">
        <v>7807064</v>
      </c>
      <c r="H33" s="20"/>
      <c r="I33" s="20"/>
      <c r="J33" s="20">
        <v>7807064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7807064</v>
      </c>
      <c r="X33" s="20">
        <v>13739092</v>
      </c>
      <c r="Y33" s="20">
        <v>-5932028</v>
      </c>
      <c r="Z33" s="21">
        <v>-43.18</v>
      </c>
      <c r="AA33" s="22">
        <v>13739092</v>
      </c>
    </row>
    <row r="34" spans="1:27" ht="12.75">
      <c r="A34" s="27" t="s">
        <v>58</v>
      </c>
      <c r="B34" s="28"/>
      <c r="C34" s="29">
        <f aca="true" t="shared" si="3" ref="C34:Y34">SUM(C29:C33)</f>
        <v>261128465</v>
      </c>
      <c r="D34" s="29">
        <f>SUM(D29:D33)</f>
        <v>0</v>
      </c>
      <c r="E34" s="30">
        <f t="shared" si="3"/>
        <v>0</v>
      </c>
      <c r="F34" s="31">
        <f t="shared" si="3"/>
        <v>198098147</v>
      </c>
      <c r="G34" s="31">
        <f t="shared" si="3"/>
        <v>236852389</v>
      </c>
      <c r="H34" s="31">
        <f t="shared" si="3"/>
        <v>-1341360</v>
      </c>
      <c r="I34" s="31">
        <f t="shared" si="3"/>
        <v>-6541191</v>
      </c>
      <c r="J34" s="31">
        <f t="shared" si="3"/>
        <v>228969838</v>
      </c>
      <c r="K34" s="31">
        <f t="shared" si="3"/>
        <v>2990033</v>
      </c>
      <c r="L34" s="31">
        <f t="shared" si="3"/>
        <v>10746300</v>
      </c>
      <c r="M34" s="31">
        <f t="shared" si="3"/>
        <v>-876387</v>
      </c>
      <c r="N34" s="31">
        <f t="shared" si="3"/>
        <v>12859946</v>
      </c>
      <c r="O34" s="31">
        <f t="shared" si="3"/>
        <v>14820669</v>
      </c>
      <c r="P34" s="31">
        <f t="shared" si="3"/>
        <v>-3590149</v>
      </c>
      <c r="Q34" s="31">
        <f t="shared" si="3"/>
        <v>-28455008</v>
      </c>
      <c r="R34" s="31">
        <f t="shared" si="3"/>
        <v>-17224488</v>
      </c>
      <c r="S34" s="31">
        <f t="shared" si="3"/>
        <v>-7343061</v>
      </c>
      <c r="T34" s="31">
        <f t="shared" si="3"/>
        <v>18028315</v>
      </c>
      <c r="U34" s="31">
        <f t="shared" si="3"/>
        <v>14949562</v>
      </c>
      <c r="V34" s="31">
        <f t="shared" si="3"/>
        <v>25634816</v>
      </c>
      <c r="W34" s="31">
        <f t="shared" si="3"/>
        <v>250240112</v>
      </c>
      <c r="X34" s="31">
        <f t="shared" si="3"/>
        <v>198098147</v>
      </c>
      <c r="Y34" s="31">
        <f t="shared" si="3"/>
        <v>52141965</v>
      </c>
      <c r="Z34" s="32">
        <f>+IF(X34&lt;&gt;0,+(Y34/X34)*100,0)</f>
        <v>26.321278512514308</v>
      </c>
      <c r="AA34" s="33">
        <f>SUM(AA29:AA33)</f>
        <v>198098147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308878297</v>
      </c>
      <c r="D37" s="18"/>
      <c r="E37" s="19"/>
      <c r="F37" s="20">
        <v>502942297</v>
      </c>
      <c r="G37" s="20">
        <v>308878297</v>
      </c>
      <c r="H37" s="20"/>
      <c r="I37" s="20"/>
      <c r="J37" s="20">
        <v>308878297</v>
      </c>
      <c r="K37" s="20"/>
      <c r="L37" s="20"/>
      <c r="M37" s="20">
        <v>-24667478</v>
      </c>
      <c r="N37" s="20">
        <v>-24667478</v>
      </c>
      <c r="O37" s="20"/>
      <c r="P37" s="20">
        <v>15772009</v>
      </c>
      <c r="Q37" s="20"/>
      <c r="R37" s="20">
        <v>15772009</v>
      </c>
      <c r="S37" s="20"/>
      <c r="T37" s="20"/>
      <c r="U37" s="20">
        <v>-18106082</v>
      </c>
      <c r="V37" s="20">
        <v>-18106082</v>
      </c>
      <c r="W37" s="20">
        <v>281876746</v>
      </c>
      <c r="X37" s="20">
        <v>502942297</v>
      </c>
      <c r="Y37" s="20">
        <v>-221065551</v>
      </c>
      <c r="Z37" s="21">
        <v>-43.95</v>
      </c>
      <c r="AA37" s="22">
        <v>502942297</v>
      </c>
    </row>
    <row r="38" spans="1:27" ht="12.75">
      <c r="A38" s="23" t="s">
        <v>57</v>
      </c>
      <c r="B38" s="17"/>
      <c r="C38" s="18">
        <v>143769485</v>
      </c>
      <c r="D38" s="18"/>
      <c r="E38" s="19"/>
      <c r="F38" s="20">
        <v>143769485</v>
      </c>
      <c r="G38" s="20">
        <v>143769485</v>
      </c>
      <c r="H38" s="20"/>
      <c r="I38" s="20"/>
      <c r="J38" s="20">
        <v>143769485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143769485</v>
      </c>
      <c r="X38" s="20">
        <v>143769485</v>
      </c>
      <c r="Y38" s="20"/>
      <c r="Z38" s="21"/>
      <c r="AA38" s="22">
        <v>143769485</v>
      </c>
    </row>
    <row r="39" spans="1:27" ht="12.75">
      <c r="A39" s="27" t="s">
        <v>61</v>
      </c>
      <c r="B39" s="35"/>
      <c r="C39" s="29">
        <f aca="true" t="shared" si="4" ref="C39:Y39">SUM(C37:C38)</f>
        <v>452647782</v>
      </c>
      <c r="D39" s="29">
        <f>SUM(D37:D38)</f>
        <v>0</v>
      </c>
      <c r="E39" s="36">
        <f t="shared" si="4"/>
        <v>0</v>
      </c>
      <c r="F39" s="37">
        <f t="shared" si="4"/>
        <v>646711782</v>
      </c>
      <c r="G39" s="37">
        <f t="shared" si="4"/>
        <v>452647782</v>
      </c>
      <c r="H39" s="37">
        <f t="shared" si="4"/>
        <v>0</v>
      </c>
      <c r="I39" s="37">
        <f t="shared" si="4"/>
        <v>0</v>
      </c>
      <c r="J39" s="37">
        <f t="shared" si="4"/>
        <v>452647782</v>
      </c>
      <c r="K39" s="37">
        <f t="shared" si="4"/>
        <v>0</v>
      </c>
      <c r="L39" s="37">
        <f t="shared" si="4"/>
        <v>0</v>
      </c>
      <c r="M39" s="37">
        <f t="shared" si="4"/>
        <v>-24667478</v>
      </c>
      <c r="N39" s="37">
        <f t="shared" si="4"/>
        <v>-24667478</v>
      </c>
      <c r="O39" s="37">
        <f t="shared" si="4"/>
        <v>0</v>
      </c>
      <c r="P39" s="37">
        <f t="shared" si="4"/>
        <v>15772009</v>
      </c>
      <c r="Q39" s="37">
        <f t="shared" si="4"/>
        <v>0</v>
      </c>
      <c r="R39" s="37">
        <f t="shared" si="4"/>
        <v>15772009</v>
      </c>
      <c r="S39" s="37">
        <f t="shared" si="4"/>
        <v>0</v>
      </c>
      <c r="T39" s="37">
        <f t="shared" si="4"/>
        <v>0</v>
      </c>
      <c r="U39" s="37">
        <f t="shared" si="4"/>
        <v>-18106082</v>
      </c>
      <c r="V39" s="37">
        <f t="shared" si="4"/>
        <v>-18106082</v>
      </c>
      <c r="W39" s="37">
        <f t="shared" si="4"/>
        <v>425646231</v>
      </c>
      <c r="X39" s="37">
        <f t="shared" si="4"/>
        <v>646711782</v>
      </c>
      <c r="Y39" s="37">
        <f t="shared" si="4"/>
        <v>-221065551</v>
      </c>
      <c r="Z39" s="38">
        <f>+IF(X39&lt;&gt;0,+(Y39/X39)*100,0)</f>
        <v>-34.183009673388014</v>
      </c>
      <c r="AA39" s="39">
        <f>SUM(AA37:AA38)</f>
        <v>646711782</v>
      </c>
    </row>
    <row r="40" spans="1:27" ht="12.75">
      <c r="A40" s="27" t="s">
        <v>62</v>
      </c>
      <c r="B40" s="28"/>
      <c r="C40" s="29">
        <f aca="true" t="shared" si="5" ref="C40:Y40">+C34+C39</f>
        <v>713776247</v>
      </c>
      <c r="D40" s="29">
        <f>+D34+D39</f>
        <v>0</v>
      </c>
      <c r="E40" s="30">
        <f t="shared" si="5"/>
        <v>0</v>
      </c>
      <c r="F40" s="31">
        <f t="shared" si="5"/>
        <v>844809929</v>
      </c>
      <c r="G40" s="31">
        <f t="shared" si="5"/>
        <v>689500171</v>
      </c>
      <c r="H40" s="31">
        <f t="shared" si="5"/>
        <v>-1341360</v>
      </c>
      <c r="I40" s="31">
        <f t="shared" si="5"/>
        <v>-6541191</v>
      </c>
      <c r="J40" s="31">
        <f t="shared" si="5"/>
        <v>681617620</v>
      </c>
      <c r="K40" s="31">
        <f t="shared" si="5"/>
        <v>2990033</v>
      </c>
      <c r="L40" s="31">
        <f t="shared" si="5"/>
        <v>10746300</v>
      </c>
      <c r="M40" s="31">
        <f t="shared" si="5"/>
        <v>-25543865</v>
      </c>
      <c r="N40" s="31">
        <f t="shared" si="5"/>
        <v>-11807532</v>
      </c>
      <c r="O40" s="31">
        <f t="shared" si="5"/>
        <v>14820669</v>
      </c>
      <c r="P40" s="31">
        <f t="shared" si="5"/>
        <v>12181860</v>
      </c>
      <c r="Q40" s="31">
        <f t="shared" si="5"/>
        <v>-28455008</v>
      </c>
      <c r="R40" s="31">
        <f t="shared" si="5"/>
        <v>-1452479</v>
      </c>
      <c r="S40" s="31">
        <f t="shared" si="5"/>
        <v>-7343061</v>
      </c>
      <c r="T40" s="31">
        <f t="shared" si="5"/>
        <v>18028315</v>
      </c>
      <c r="U40" s="31">
        <f t="shared" si="5"/>
        <v>-3156520</v>
      </c>
      <c r="V40" s="31">
        <f t="shared" si="5"/>
        <v>7528734</v>
      </c>
      <c r="W40" s="31">
        <f t="shared" si="5"/>
        <v>675886343</v>
      </c>
      <c r="X40" s="31">
        <f t="shared" si="5"/>
        <v>844809929</v>
      </c>
      <c r="Y40" s="31">
        <f t="shared" si="5"/>
        <v>-168923586</v>
      </c>
      <c r="Z40" s="32">
        <f>+IF(X40&lt;&gt;0,+(Y40/X40)*100,0)</f>
        <v>-19.995454622550962</v>
      </c>
      <c r="AA40" s="33">
        <f>+AA34+AA39</f>
        <v>844809929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6799678171</v>
      </c>
      <c r="D42" s="43">
        <f>+D25-D40</f>
        <v>0</v>
      </c>
      <c r="E42" s="44">
        <f t="shared" si="6"/>
        <v>17705147</v>
      </c>
      <c r="F42" s="45">
        <f t="shared" si="6"/>
        <v>6739628874</v>
      </c>
      <c r="G42" s="45">
        <f t="shared" si="6"/>
        <v>6950347655</v>
      </c>
      <c r="H42" s="45">
        <f t="shared" si="6"/>
        <v>-25969629</v>
      </c>
      <c r="I42" s="45">
        <f t="shared" si="6"/>
        <v>-23178220</v>
      </c>
      <c r="J42" s="45">
        <f t="shared" si="6"/>
        <v>6901199806</v>
      </c>
      <c r="K42" s="45">
        <f t="shared" si="6"/>
        <v>-13549281</v>
      </c>
      <c r="L42" s="45">
        <f t="shared" si="6"/>
        <v>29143831</v>
      </c>
      <c r="M42" s="45">
        <f t="shared" si="6"/>
        <v>48808528</v>
      </c>
      <c r="N42" s="45">
        <f t="shared" si="6"/>
        <v>64403078</v>
      </c>
      <c r="O42" s="45">
        <f t="shared" si="6"/>
        <v>-6140835</v>
      </c>
      <c r="P42" s="45">
        <f t="shared" si="6"/>
        <v>-25779530</v>
      </c>
      <c r="Q42" s="45">
        <f t="shared" si="6"/>
        <v>70527356</v>
      </c>
      <c r="R42" s="45">
        <f t="shared" si="6"/>
        <v>38606991</v>
      </c>
      <c r="S42" s="45">
        <f t="shared" si="6"/>
        <v>-10503565</v>
      </c>
      <c r="T42" s="45">
        <f t="shared" si="6"/>
        <v>-2087297</v>
      </c>
      <c r="U42" s="45">
        <f t="shared" si="6"/>
        <v>39827605</v>
      </c>
      <c r="V42" s="45">
        <f t="shared" si="6"/>
        <v>27236743</v>
      </c>
      <c r="W42" s="45">
        <f t="shared" si="6"/>
        <v>7031446618</v>
      </c>
      <c r="X42" s="45">
        <f t="shared" si="6"/>
        <v>6739628874</v>
      </c>
      <c r="Y42" s="45">
        <f t="shared" si="6"/>
        <v>291817744</v>
      </c>
      <c r="Z42" s="46">
        <f>+IF(X42&lt;&gt;0,+(Y42/X42)*100,0)</f>
        <v>4.329878535682705</v>
      </c>
      <c r="AA42" s="47">
        <f>+AA25-AA40</f>
        <v>6739628874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6082621337</v>
      </c>
      <c r="D45" s="18"/>
      <c r="E45" s="19"/>
      <c r="F45" s="20">
        <v>6069337878</v>
      </c>
      <c r="G45" s="20">
        <v>6129494099</v>
      </c>
      <c r="H45" s="20">
        <v>-662319</v>
      </c>
      <c r="I45" s="20">
        <v>47417</v>
      </c>
      <c r="J45" s="20">
        <v>6128879197</v>
      </c>
      <c r="K45" s="20">
        <v>4361</v>
      </c>
      <c r="L45" s="20">
        <v>5994</v>
      </c>
      <c r="M45" s="20">
        <v>251426</v>
      </c>
      <c r="N45" s="20">
        <v>261781</v>
      </c>
      <c r="O45" s="20">
        <v>5060</v>
      </c>
      <c r="P45" s="20">
        <v>-5060</v>
      </c>
      <c r="Q45" s="20">
        <v>4517</v>
      </c>
      <c r="R45" s="20">
        <v>4517</v>
      </c>
      <c r="S45" s="20"/>
      <c r="T45" s="20"/>
      <c r="U45" s="20">
        <v>2106565</v>
      </c>
      <c r="V45" s="20">
        <v>2106565</v>
      </c>
      <c r="W45" s="20">
        <v>6131252060</v>
      </c>
      <c r="X45" s="20">
        <v>6069337878</v>
      </c>
      <c r="Y45" s="20">
        <v>61914182</v>
      </c>
      <c r="Z45" s="48">
        <v>1.02</v>
      </c>
      <c r="AA45" s="22">
        <v>6069337878</v>
      </c>
    </row>
    <row r="46" spans="1:27" ht="12.75">
      <c r="A46" s="23" t="s">
        <v>67</v>
      </c>
      <c r="B46" s="17"/>
      <c r="C46" s="18">
        <v>670291000</v>
      </c>
      <c r="D46" s="18"/>
      <c r="E46" s="19"/>
      <c r="F46" s="20">
        <v>670291000</v>
      </c>
      <c r="G46" s="20">
        <v>670291000</v>
      </c>
      <c r="H46" s="20"/>
      <c r="I46" s="20"/>
      <c r="J46" s="20">
        <v>670291000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670291000</v>
      </c>
      <c r="X46" s="20">
        <v>670291000</v>
      </c>
      <c r="Y46" s="20"/>
      <c r="Z46" s="48"/>
      <c r="AA46" s="22">
        <v>670291000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6752912337</v>
      </c>
      <c r="D48" s="51">
        <f>SUM(D45:D47)</f>
        <v>0</v>
      </c>
      <c r="E48" s="52">
        <f t="shared" si="7"/>
        <v>0</v>
      </c>
      <c r="F48" s="53">
        <f t="shared" si="7"/>
        <v>6739628878</v>
      </c>
      <c r="G48" s="53">
        <f t="shared" si="7"/>
        <v>6799785099</v>
      </c>
      <c r="H48" s="53">
        <f t="shared" si="7"/>
        <v>-662319</v>
      </c>
      <c r="I48" s="53">
        <f t="shared" si="7"/>
        <v>47417</v>
      </c>
      <c r="J48" s="53">
        <f t="shared" si="7"/>
        <v>6799170197</v>
      </c>
      <c r="K48" s="53">
        <f t="shared" si="7"/>
        <v>4361</v>
      </c>
      <c r="L48" s="53">
        <f t="shared" si="7"/>
        <v>5994</v>
      </c>
      <c r="M48" s="53">
        <f t="shared" si="7"/>
        <v>251426</v>
      </c>
      <c r="N48" s="53">
        <f t="shared" si="7"/>
        <v>261781</v>
      </c>
      <c r="O48" s="53">
        <f t="shared" si="7"/>
        <v>5060</v>
      </c>
      <c r="P48" s="53">
        <f t="shared" si="7"/>
        <v>-5060</v>
      </c>
      <c r="Q48" s="53">
        <f t="shared" si="7"/>
        <v>4517</v>
      </c>
      <c r="R48" s="53">
        <f t="shared" si="7"/>
        <v>4517</v>
      </c>
      <c r="S48" s="53">
        <f t="shared" si="7"/>
        <v>0</v>
      </c>
      <c r="T48" s="53">
        <f t="shared" si="7"/>
        <v>0</v>
      </c>
      <c r="U48" s="53">
        <f t="shared" si="7"/>
        <v>2106565</v>
      </c>
      <c r="V48" s="53">
        <f t="shared" si="7"/>
        <v>2106565</v>
      </c>
      <c r="W48" s="53">
        <f t="shared" si="7"/>
        <v>6801543060</v>
      </c>
      <c r="X48" s="53">
        <f t="shared" si="7"/>
        <v>6739628878</v>
      </c>
      <c r="Y48" s="53">
        <f t="shared" si="7"/>
        <v>61914182</v>
      </c>
      <c r="Z48" s="54">
        <f>+IF(X48&lt;&gt;0,+(Y48/X48)*100,0)</f>
        <v>0.9186586252858061</v>
      </c>
      <c r="AA48" s="55">
        <f>SUM(AA45:AA47)</f>
        <v>6739628878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104821927</v>
      </c>
      <c r="D6" s="18"/>
      <c r="E6" s="19">
        <v>86697697</v>
      </c>
      <c r="F6" s="20">
        <v>148202032</v>
      </c>
      <c r="G6" s="20">
        <v>60639076</v>
      </c>
      <c r="H6" s="20">
        <v>-38276497</v>
      </c>
      <c r="I6" s="20">
        <v>14095934</v>
      </c>
      <c r="J6" s="20">
        <v>36458513</v>
      </c>
      <c r="K6" s="20">
        <v>-29589251</v>
      </c>
      <c r="L6" s="20">
        <v>8553995</v>
      </c>
      <c r="M6" s="20">
        <v>405240</v>
      </c>
      <c r="N6" s="20">
        <v>-20630016</v>
      </c>
      <c r="O6" s="20">
        <v>61390888</v>
      </c>
      <c r="P6" s="20">
        <v>-32361854</v>
      </c>
      <c r="Q6" s="20">
        <v>56803030</v>
      </c>
      <c r="R6" s="20">
        <v>85832064</v>
      </c>
      <c r="S6" s="20">
        <v>-33497240</v>
      </c>
      <c r="T6" s="20">
        <v>22752088</v>
      </c>
      <c r="U6" s="20">
        <v>-38021151</v>
      </c>
      <c r="V6" s="20">
        <v>-48766303</v>
      </c>
      <c r="W6" s="20">
        <v>52894258</v>
      </c>
      <c r="X6" s="20">
        <v>148202032</v>
      </c>
      <c r="Y6" s="20">
        <v>-95307774</v>
      </c>
      <c r="Z6" s="21">
        <v>-64.31</v>
      </c>
      <c r="AA6" s="22">
        <v>148202032</v>
      </c>
    </row>
    <row r="7" spans="1:27" ht="12.75">
      <c r="A7" s="23" t="s">
        <v>34</v>
      </c>
      <c r="B7" s="17"/>
      <c r="C7" s="18">
        <v>21228790</v>
      </c>
      <c r="D7" s="18"/>
      <c r="E7" s="19"/>
      <c r="F7" s="20"/>
      <c r="G7" s="20">
        <v>164919444</v>
      </c>
      <c r="H7" s="20">
        <v>-54115953</v>
      </c>
      <c r="I7" s="20">
        <v>-44499210</v>
      </c>
      <c r="J7" s="20">
        <v>66304281</v>
      </c>
      <c r="K7" s="20">
        <v>-32332230</v>
      </c>
      <c r="L7" s="20">
        <v>-7300000</v>
      </c>
      <c r="M7" s="20">
        <v>52000000</v>
      </c>
      <c r="N7" s="20">
        <v>12367770</v>
      </c>
      <c r="O7" s="20">
        <v>-43000000</v>
      </c>
      <c r="P7" s="20">
        <v>-8000000</v>
      </c>
      <c r="Q7" s="20"/>
      <c r="R7" s="20">
        <v>-51000000</v>
      </c>
      <c r="S7" s="20"/>
      <c r="T7" s="20"/>
      <c r="U7" s="20">
        <v>-3000000</v>
      </c>
      <c r="V7" s="20">
        <v>-3000000</v>
      </c>
      <c r="W7" s="20">
        <v>24672051</v>
      </c>
      <c r="X7" s="20"/>
      <c r="Y7" s="20">
        <v>24672051</v>
      </c>
      <c r="Z7" s="21"/>
      <c r="AA7" s="22"/>
    </row>
    <row r="8" spans="1:27" ht="12.75">
      <c r="A8" s="23" t="s">
        <v>35</v>
      </c>
      <c r="B8" s="17"/>
      <c r="C8" s="18">
        <v>298935777</v>
      </c>
      <c r="D8" s="18"/>
      <c r="E8" s="19">
        <v>421464814</v>
      </c>
      <c r="F8" s="20">
        <v>514964814</v>
      </c>
      <c r="G8" s="20">
        <v>291588274</v>
      </c>
      <c r="H8" s="20">
        <v>66983322</v>
      </c>
      <c r="I8" s="20">
        <v>-22662085</v>
      </c>
      <c r="J8" s="20">
        <v>335909511</v>
      </c>
      <c r="K8" s="20">
        <v>-18177595</v>
      </c>
      <c r="L8" s="20">
        <v>11832234</v>
      </c>
      <c r="M8" s="20">
        <v>23555444</v>
      </c>
      <c r="N8" s="20">
        <v>17210083</v>
      </c>
      <c r="O8" s="20">
        <v>-25677035</v>
      </c>
      <c r="P8" s="20">
        <v>-16297685</v>
      </c>
      <c r="Q8" s="20">
        <v>-12806812</v>
      </c>
      <c r="R8" s="20">
        <v>-54781532</v>
      </c>
      <c r="S8" s="20">
        <v>50417543</v>
      </c>
      <c r="T8" s="20">
        <v>-10387537</v>
      </c>
      <c r="U8" s="20">
        <v>-146280496</v>
      </c>
      <c r="V8" s="20">
        <v>-106250490</v>
      </c>
      <c r="W8" s="20">
        <v>192087572</v>
      </c>
      <c r="X8" s="20">
        <v>514964814</v>
      </c>
      <c r="Y8" s="20">
        <v>-322877242</v>
      </c>
      <c r="Z8" s="21">
        <v>-62.7</v>
      </c>
      <c r="AA8" s="22">
        <v>514964814</v>
      </c>
    </row>
    <row r="9" spans="1:27" ht="12.75">
      <c r="A9" s="23" t="s">
        <v>36</v>
      </c>
      <c r="B9" s="17"/>
      <c r="C9" s="18">
        <v>118692581</v>
      </c>
      <c r="D9" s="18"/>
      <c r="E9" s="19">
        <v>174883404</v>
      </c>
      <c r="F9" s="20">
        <v>174883404</v>
      </c>
      <c r="G9" s="20">
        <v>281527379</v>
      </c>
      <c r="H9" s="20">
        <v>-168137892</v>
      </c>
      <c r="I9" s="20">
        <v>-6324163</v>
      </c>
      <c r="J9" s="20">
        <v>107065324</v>
      </c>
      <c r="K9" s="20">
        <v>28996733</v>
      </c>
      <c r="L9" s="20">
        <v>9447038</v>
      </c>
      <c r="M9" s="20">
        <v>25471396</v>
      </c>
      <c r="N9" s="20">
        <v>63915167</v>
      </c>
      <c r="O9" s="20">
        <v>1084377</v>
      </c>
      <c r="P9" s="20">
        <v>9149670</v>
      </c>
      <c r="Q9" s="20">
        <v>20187614</v>
      </c>
      <c r="R9" s="20">
        <v>30421661</v>
      </c>
      <c r="S9" s="20">
        <v>1628562</v>
      </c>
      <c r="T9" s="20">
        <v>19642213</v>
      </c>
      <c r="U9" s="20">
        <v>74451739</v>
      </c>
      <c r="V9" s="20">
        <v>95722514</v>
      </c>
      <c r="W9" s="20">
        <v>297124666</v>
      </c>
      <c r="X9" s="20">
        <v>174883404</v>
      </c>
      <c r="Y9" s="20">
        <v>122241262</v>
      </c>
      <c r="Z9" s="21">
        <v>69.9</v>
      </c>
      <c r="AA9" s="22">
        <v>174883404</v>
      </c>
    </row>
    <row r="10" spans="1:27" ht="12.75">
      <c r="A10" s="23" t="s">
        <v>37</v>
      </c>
      <c r="B10" s="17"/>
      <c r="C10" s="18">
        <v>676078</v>
      </c>
      <c r="D10" s="18"/>
      <c r="E10" s="19">
        <v>4518824</v>
      </c>
      <c r="F10" s="20">
        <v>4518824</v>
      </c>
      <c r="G10" s="24">
        <v>-129552</v>
      </c>
      <c r="H10" s="24">
        <v>802427</v>
      </c>
      <c r="I10" s="24">
        <v>8556</v>
      </c>
      <c r="J10" s="20">
        <v>681431</v>
      </c>
      <c r="K10" s="24">
        <v>-1989</v>
      </c>
      <c r="L10" s="24">
        <v>-1639</v>
      </c>
      <c r="M10" s="20">
        <v>-1356</v>
      </c>
      <c r="N10" s="24">
        <v>-4984</v>
      </c>
      <c r="O10" s="24">
        <v>-959</v>
      </c>
      <c r="P10" s="24"/>
      <c r="Q10" s="20">
        <v>-1938</v>
      </c>
      <c r="R10" s="24">
        <v>-2897</v>
      </c>
      <c r="S10" s="24">
        <v>-979</v>
      </c>
      <c r="T10" s="20">
        <v>-985</v>
      </c>
      <c r="U10" s="24">
        <v>-992</v>
      </c>
      <c r="V10" s="24">
        <v>-2956</v>
      </c>
      <c r="W10" s="24">
        <v>670594</v>
      </c>
      <c r="X10" s="20">
        <v>4518824</v>
      </c>
      <c r="Y10" s="24">
        <v>-3848230</v>
      </c>
      <c r="Z10" s="25">
        <v>-85.16</v>
      </c>
      <c r="AA10" s="26">
        <v>4518824</v>
      </c>
    </row>
    <row r="11" spans="1:27" ht="12.75">
      <c r="A11" s="23" t="s">
        <v>38</v>
      </c>
      <c r="B11" s="17"/>
      <c r="C11" s="18">
        <v>27144666</v>
      </c>
      <c r="D11" s="18"/>
      <c r="E11" s="19">
        <v>19452852</v>
      </c>
      <c r="F11" s="20">
        <v>19452852</v>
      </c>
      <c r="G11" s="20">
        <v>21224435</v>
      </c>
      <c r="H11" s="20">
        <v>5134854</v>
      </c>
      <c r="I11" s="20">
        <v>227486</v>
      </c>
      <c r="J11" s="20">
        <v>26586775</v>
      </c>
      <c r="K11" s="20">
        <v>-283835</v>
      </c>
      <c r="L11" s="20">
        <v>-232924</v>
      </c>
      <c r="M11" s="20">
        <v>1595225</v>
      </c>
      <c r="N11" s="20">
        <v>1078466</v>
      </c>
      <c r="O11" s="20">
        <v>549800</v>
      </c>
      <c r="P11" s="20">
        <v>-545991</v>
      </c>
      <c r="Q11" s="20">
        <v>544422</v>
      </c>
      <c r="R11" s="20">
        <v>548231</v>
      </c>
      <c r="S11" s="20">
        <v>1962368</v>
      </c>
      <c r="T11" s="20">
        <v>3020873</v>
      </c>
      <c r="U11" s="20">
        <v>2638659</v>
      </c>
      <c r="V11" s="20">
        <v>7621900</v>
      </c>
      <c r="W11" s="20">
        <v>35835372</v>
      </c>
      <c r="X11" s="20">
        <v>19452852</v>
      </c>
      <c r="Y11" s="20">
        <v>16382520</v>
      </c>
      <c r="Z11" s="21">
        <v>84.22</v>
      </c>
      <c r="AA11" s="22">
        <v>19452852</v>
      </c>
    </row>
    <row r="12" spans="1:27" ht="12.75">
      <c r="A12" s="27" t="s">
        <v>39</v>
      </c>
      <c r="B12" s="28"/>
      <c r="C12" s="29">
        <f aca="true" t="shared" si="0" ref="C12:Y12">SUM(C6:C11)</f>
        <v>571499819</v>
      </c>
      <c r="D12" s="29">
        <f>SUM(D6:D11)</f>
        <v>0</v>
      </c>
      <c r="E12" s="30">
        <f t="shared" si="0"/>
        <v>707017591</v>
      </c>
      <c r="F12" s="31">
        <f t="shared" si="0"/>
        <v>862021926</v>
      </c>
      <c r="G12" s="31">
        <f t="shared" si="0"/>
        <v>819769056</v>
      </c>
      <c r="H12" s="31">
        <f t="shared" si="0"/>
        <v>-187609739</v>
      </c>
      <c r="I12" s="31">
        <f t="shared" si="0"/>
        <v>-59153482</v>
      </c>
      <c r="J12" s="31">
        <f t="shared" si="0"/>
        <v>573005835</v>
      </c>
      <c r="K12" s="31">
        <f t="shared" si="0"/>
        <v>-51388167</v>
      </c>
      <c r="L12" s="31">
        <f t="shared" si="0"/>
        <v>22298704</v>
      </c>
      <c r="M12" s="31">
        <f t="shared" si="0"/>
        <v>103025949</v>
      </c>
      <c r="N12" s="31">
        <f t="shared" si="0"/>
        <v>73936486</v>
      </c>
      <c r="O12" s="31">
        <f t="shared" si="0"/>
        <v>-5652929</v>
      </c>
      <c r="P12" s="31">
        <f t="shared" si="0"/>
        <v>-48055860</v>
      </c>
      <c r="Q12" s="31">
        <f t="shared" si="0"/>
        <v>64726316</v>
      </c>
      <c r="R12" s="31">
        <f t="shared" si="0"/>
        <v>11017527</v>
      </c>
      <c r="S12" s="31">
        <f t="shared" si="0"/>
        <v>20510254</v>
      </c>
      <c r="T12" s="31">
        <f t="shared" si="0"/>
        <v>35026652</v>
      </c>
      <c r="U12" s="31">
        <f t="shared" si="0"/>
        <v>-110212241</v>
      </c>
      <c r="V12" s="31">
        <f t="shared" si="0"/>
        <v>-54675335</v>
      </c>
      <c r="W12" s="31">
        <f t="shared" si="0"/>
        <v>603284513</v>
      </c>
      <c r="X12" s="31">
        <f t="shared" si="0"/>
        <v>862021926</v>
      </c>
      <c r="Y12" s="31">
        <f t="shared" si="0"/>
        <v>-258737413</v>
      </c>
      <c r="Z12" s="32">
        <f>+IF(X12&lt;&gt;0,+(Y12/X12)*100,0)</f>
        <v>-30.01517771138457</v>
      </c>
      <c r="AA12" s="33">
        <f>SUM(AA6:AA11)</f>
        <v>862021926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2531547</v>
      </c>
      <c r="D15" s="18"/>
      <c r="E15" s="19"/>
      <c r="F15" s="20"/>
      <c r="G15" s="20">
        <v>3509195</v>
      </c>
      <c r="H15" s="20">
        <v>-948404</v>
      </c>
      <c r="I15" s="20">
        <v>14859</v>
      </c>
      <c r="J15" s="20">
        <v>2575650</v>
      </c>
      <c r="K15" s="20">
        <v>11814</v>
      </c>
      <c r="L15" s="20">
        <v>-97564</v>
      </c>
      <c r="M15" s="20">
        <v>15342</v>
      </c>
      <c r="N15" s="20">
        <v>-70408</v>
      </c>
      <c r="O15" s="20">
        <v>15507</v>
      </c>
      <c r="P15" s="20"/>
      <c r="Q15" s="20">
        <v>31515</v>
      </c>
      <c r="R15" s="20">
        <v>47022</v>
      </c>
      <c r="S15" s="20">
        <v>16053</v>
      </c>
      <c r="T15" s="20">
        <v>16283</v>
      </c>
      <c r="U15" s="20">
        <v>16455</v>
      </c>
      <c r="V15" s="20">
        <v>48791</v>
      </c>
      <c r="W15" s="20">
        <v>2601055</v>
      </c>
      <c r="X15" s="20"/>
      <c r="Y15" s="20">
        <v>2601055</v>
      </c>
      <c r="Z15" s="21"/>
      <c r="AA15" s="22"/>
    </row>
    <row r="16" spans="1:27" ht="12.75">
      <c r="A16" s="23" t="s">
        <v>42</v>
      </c>
      <c r="B16" s="17"/>
      <c r="C16" s="18">
        <v>99</v>
      </c>
      <c r="D16" s="18"/>
      <c r="E16" s="19"/>
      <c r="F16" s="20"/>
      <c r="G16" s="24">
        <v>100</v>
      </c>
      <c r="H16" s="24"/>
      <c r="I16" s="24"/>
      <c r="J16" s="20">
        <v>100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100</v>
      </c>
      <c r="X16" s="20"/>
      <c r="Y16" s="24">
        <v>100</v>
      </c>
      <c r="Z16" s="25"/>
      <c r="AA16" s="26"/>
    </row>
    <row r="17" spans="1:27" ht="12.75">
      <c r="A17" s="23" t="s">
        <v>43</v>
      </c>
      <c r="B17" s="17"/>
      <c r="C17" s="18">
        <v>330446369</v>
      </c>
      <c r="D17" s="18"/>
      <c r="E17" s="19">
        <v>332430880</v>
      </c>
      <c r="F17" s="20">
        <v>332430880</v>
      </c>
      <c r="G17" s="20">
        <v>332430881</v>
      </c>
      <c r="H17" s="20">
        <v>-1984512</v>
      </c>
      <c r="I17" s="20">
        <v>-528001</v>
      </c>
      <c r="J17" s="20">
        <v>329918368</v>
      </c>
      <c r="K17" s="20">
        <v>-176000</v>
      </c>
      <c r="L17" s="20">
        <v>-176000</v>
      </c>
      <c r="M17" s="20">
        <v>-176000</v>
      </c>
      <c r="N17" s="20">
        <v>-528000</v>
      </c>
      <c r="O17" s="20">
        <v>-176000</v>
      </c>
      <c r="P17" s="20">
        <v>-176000</v>
      </c>
      <c r="Q17" s="20">
        <v>-176000</v>
      </c>
      <c r="R17" s="20">
        <v>-528000</v>
      </c>
      <c r="S17" s="20">
        <v>-176000</v>
      </c>
      <c r="T17" s="20">
        <v>-176000</v>
      </c>
      <c r="U17" s="20">
        <v>-176000</v>
      </c>
      <c r="V17" s="20">
        <v>-528000</v>
      </c>
      <c r="W17" s="20">
        <v>328334368</v>
      </c>
      <c r="X17" s="20">
        <v>332430880</v>
      </c>
      <c r="Y17" s="20">
        <v>-4096512</v>
      </c>
      <c r="Z17" s="21">
        <v>-1.23</v>
      </c>
      <c r="AA17" s="22">
        <v>332430880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7193412940</v>
      </c>
      <c r="D19" s="18"/>
      <c r="E19" s="19">
        <v>7495270711</v>
      </c>
      <c r="F19" s="20">
        <v>7636769733</v>
      </c>
      <c r="G19" s="20">
        <v>7750359586</v>
      </c>
      <c r="H19" s="20">
        <v>-501591906</v>
      </c>
      <c r="I19" s="20">
        <v>-95949845</v>
      </c>
      <c r="J19" s="20">
        <v>7152817835</v>
      </c>
      <c r="K19" s="20">
        <v>61299057</v>
      </c>
      <c r="L19" s="20">
        <v>-15172456</v>
      </c>
      <c r="M19" s="20">
        <v>39972200</v>
      </c>
      <c r="N19" s="20">
        <v>86098801</v>
      </c>
      <c r="O19" s="20">
        <v>-24769340</v>
      </c>
      <c r="P19" s="20">
        <v>-8156671</v>
      </c>
      <c r="Q19" s="20">
        <v>-7214276</v>
      </c>
      <c r="R19" s="20">
        <v>-40140287</v>
      </c>
      <c r="S19" s="20">
        <v>-32433763</v>
      </c>
      <c r="T19" s="20">
        <v>-1842485</v>
      </c>
      <c r="U19" s="20">
        <v>26366226</v>
      </c>
      <c r="V19" s="20">
        <v>-7910022</v>
      </c>
      <c r="W19" s="20">
        <v>7190866327</v>
      </c>
      <c r="X19" s="20">
        <v>7636769733</v>
      </c>
      <c r="Y19" s="20">
        <v>-445903406</v>
      </c>
      <c r="Z19" s="21">
        <v>-5.84</v>
      </c>
      <c r="AA19" s="22">
        <v>7636769733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14476645</v>
      </c>
      <c r="D22" s="18"/>
      <c r="E22" s="19">
        <v>50126001</v>
      </c>
      <c r="F22" s="20">
        <v>25008152</v>
      </c>
      <c r="G22" s="20">
        <v>15716858</v>
      </c>
      <c r="H22" s="20">
        <v>-1240213</v>
      </c>
      <c r="I22" s="20">
        <v>-243087</v>
      </c>
      <c r="J22" s="20">
        <v>14233558</v>
      </c>
      <c r="K22" s="20">
        <v>-102629</v>
      </c>
      <c r="L22" s="20">
        <v>-102629</v>
      </c>
      <c r="M22" s="20">
        <v>-101150</v>
      </c>
      <c r="N22" s="20">
        <v>-306408</v>
      </c>
      <c r="O22" s="20">
        <v>35516</v>
      </c>
      <c r="P22" s="20">
        <v>-102629</v>
      </c>
      <c r="Q22" s="20">
        <v>98904</v>
      </c>
      <c r="R22" s="20">
        <v>31791</v>
      </c>
      <c r="S22" s="20">
        <v>-102629</v>
      </c>
      <c r="T22" s="20">
        <v>-102629</v>
      </c>
      <c r="U22" s="20">
        <v>1928232</v>
      </c>
      <c r="V22" s="20">
        <v>1722974</v>
      </c>
      <c r="W22" s="20">
        <v>15681915</v>
      </c>
      <c r="X22" s="20">
        <v>25008152</v>
      </c>
      <c r="Y22" s="20">
        <v>-9326237</v>
      </c>
      <c r="Z22" s="21">
        <v>-37.29</v>
      </c>
      <c r="AA22" s="22">
        <v>25008152</v>
      </c>
    </row>
    <row r="23" spans="1:27" ht="12.75">
      <c r="A23" s="23" t="s">
        <v>48</v>
      </c>
      <c r="B23" s="17"/>
      <c r="C23" s="18">
        <v>2301970</v>
      </c>
      <c r="D23" s="18"/>
      <c r="E23" s="19">
        <v>2301970</v>
      </c>
      <c r="F23" s="20">
        <v>2301970</v>
      </c>
      <c r="G23" s="24">
        <v>2301970</v>
      </c>
      <c r="H23" s="24"/>
      <c r="I23" s="24"/>
      <c r="J23" s="20">
        <v>2301970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2301970</v>
      </c>
      <c r="X23" s="20">
        <v>2301970</v>
      </c>
      <c r="Y23" s="24"/>
      <c r="Z23" s="25"/>
      <c r="AA23" s="26">
        <v>2301970</v>
      </c>
    </row>
    <row r="24" spans="1:27" ht="12.75">
      <c r="A24" s="27" t="s">
        <v>49</v>
      </c>
      <c r="B24" s="35"/>
      <c r="C24" s="29">
        <f aca="true" t="shared" si="1" ref="C24:Y24">SUM(C15:C23)</f>
        <v>7543169570</v>
      </c>
      <c r="D24" s="29">
        <f>SUM(D15:D23)</f>
        <v>0</v>
      </c>
      <c r="E24" s="36">
        <f t="shared" si="1"/>
        <v>7880129562</v>
      </c>
      <c r="F24" s="37">
        <f t="shared" si="1"/>
        <v>7996510735</v>
      </c>
      <c r="G24" s="37">
        <f t="shared" si="1"/>
        <v>8104318590</v>
      </c>
      <c r="H24" s="37">
        <f t="shared" si="1"/>
        <v>-505765035</v>
      </c>
      <c r="I24" s="37">
        <f t="shared" si="1"/>
        <v>-96706074</v>
      </c>
      <c r="J24" s="37">
        <f t="shared" si="1"/>
        <v>7501847481</v>
      </c>
      <c r="K24" s="37">
        <f t="shared" si="1"/>
        <v>61032242</v>
      </c>
      <c r="L24" s="37">
        <f t="shared" si="1"/>
        <v>-15548649</v>
      </c>
      <c r="M24" s="37">
        <f t="shared" si="1"/>
        <v>39710392</v>
      </c>
      <c r="N24" s="37">
        <f t="shared" si="1"/>
        <v>85193985</v>
      </c>
      <c r="O24" s="37">
        <f t="shared" si="1"/>
        <v>-24894317</v>
      </c>
      <c r="P24" s="37">
        <f t="shared" si="1"/>
        <v>-8435300</v>
      </c>
      <c r="Q24" s="37">
        <f t="shared" si="1"/>
        <v>-7259857</v>
      </c>
      <c r="R24" s="37">
        <f t="shared" si="1"/>
        <v>-40589474</v>
      </c>
      <c r="S24" s="37">
        <f t="shared" si="1"/>
        <v>-32696339</v>
      </c>
      <c r="T24" s="37">
        <f t="shared" si="1"/>
        <v>-2104831</v>
      </c>
      <c r="U24" s="37">
        <f t="shared" si="1"/>
        <v>28134913</v>
      </c>
      <c r="V24" s="37">
        <f t="shared" si="1"/>
        <v>-6666257</v>
      </c>
      <c r="W24" s="37">
        <f t="shared" si="1"/>
        <v>7539785735</v>
      </c>
      <c r="X24" s="37">
        <f t="shared" si="1"/>
        <v>7996510735</v>
      </c>
      <c r="Y24" s="37">
        <f t="shared" si="1"/>
        <v>-456725000</v>
      </c>
      <c r="Z24" s="38">
        <f>+IF(X24&lt;&gt;0,+(Y24/X24)*100,0)</f>
        <v>-5.711553640526689</v>
      </c>
      <c r="AA24" s="39">
        <f>SUM(AA15:AA23)</f>
        <v>7996510735</v>
      </c>
    </row>
    <row r="25" spans="1:27" ht="12.75">
      <c r="A25" s="27" t="s">
        <v>50</v>
      </c>
      <c r="B25" s="28"/>
      <c r="C25" s="29">
        <f aca="true" t="shared" si="2" ref="C25:Y25">+C12+C24</f>
        <v>8114669389</v>
      </c>
      <c r="D25" s="29">
        <f>+D12+D24</f>
        <v>0</v>
      </c>
      <c r="E25" s="30">
        <f t="shared" si="2"/>
        <v>8587147153</v>
      </c>
      <c r="F25" s="31">
        <f t="shared" si="2"/>
        <v>8858532661</v>
      </c>
      <c r="G25" s="31">
        <f t="shared" si="2"/>
        <v>8924087646</v>
      </c>
      <c r="H25" s="31">
        <f t="shared" si="2"/>
        <v>-693374774</v>
      </c>
      <c r="I25" s="31">
        <f t="shared" si="2"/>
        <v>-155859556</v>
      </c>
      <c r="J25" s="31">
        <f t="shared" si="2"/>
        <v>8074853316</v>
      </c>
      <c r="K25" s="31">
        <f t="shared" si="2"/>
        <v>9644075</v>
      </c>
      <c r="L25" s="31">
        <f t="shared" si="2"/>
        <v>6750055</v>
      </c>
      <c r="M25" s="31">
        <f t="shared" si="2"/>
        <v>142736341</v>
      </c>
      <c r="N25" s="31">
        <f t="shared" si="2"/>
        <v>159130471</v>
      </c>
      <c r="O25" s="31">
        <f t="shared" si="2"/>
        <v>-30547246</v>
      </c>
      <c r="P25" s="31">
        <f t="shared" si="2"/>
        <v>-56491160</v>
      </c>
      <c r="Q25" s="31">
        <f t="shared" si="2"/>
        <v>57466459</v>
      </c>
      <c r="R25" s="31">
        <f t="shared" si="2"/>
        <v>-29571947</v>
      </c>
      <c r="S25" s="31">
        <f t="shared" si="2"/>
        <v>-12186085</v>
      </c>
      <c r="T25" s="31">
        <f t="shared" si="2"/>
        <v>32921821</v>
      </c>
      <c r="U25" s="31">
        <f t="shared" si="2"/>
        <v>-82077328</v>
      </c>
      <c r="V25" s="31">
        <f t="shared" si="2"/>
        <v>-61341592</v>
      </c>
      <c r="W25" s="31">
        <f t="shared" si="2"/>
        <v>8143070248</v>
      </c>
      <c r="X25" s="31">
        <f t="shared" si="2"/>
        <v>8858532661</v>
      </c>
      <c r="Y25" s="31">
        <f t="shared" si="2"/>
        <v>-715462413</v>
      </c>
      <c r="Z25" s="32">
        <f>+IF(X25&lt;&gt;0,+(Y25/X25)*100,0)</f>
        <v>-8.07653412116262</v>
      </c>
      <c r="AA25" s="33">
        <f>+AA12+AA24</f>
        <v>8858532661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56019036</v>
      </c>
      <c r="D30" s="18"/>
      <c r="E30" s="19">
        <v>29971361</v>
      </c>
      <c r="F30" s="20">
        <v>29971361</v>
      </c>
      <c r="G30" s="20">
        <v>62976082</v>
      </c>
      <c r="H30" s="20">
        <v>-6957046</v>
      </c>
      <c r="I30" s="20"/>
      <c r="J30" s="20">
        <v>56019036</v>
      </c>
      <c r="K30" s="20"/>
      <c r="L30" s="20"/>
      <c r="M30" s="20">
        <v>-15000000</v>
      </c>
      <c r="N30" s="20">
        <v>-15000000</v>
      </c>
      <c r="O30" s="20">
        <v>-1472771</v>
      </c>
      <c r="P30" s="20"/>
      <c r="Q30" s="20"/>
      <c r="R30" s="20">
        <v>-1472771</v>
      </c>
      <c r="S30" s="20"/>
      <c r="T30" s="20"/>
      <c r="U30" s="20">
        <v>-1642064</v>
      </c>
      <c r="V30" s="20">
        <v>-1642064</v>
      </c>
      <c r="W30" s="20">
        <v>37904201</v>
      </c>
      <c r="X30" s="20">
        <v>29971361</v>
      </c>
      <c r="Y30" s="20">
        <v>7932840</v>
      </c>
      <c r="Z30" s="21">
        <v>26.47</v>
      </c>
      <c r="AA30" s="22">
        <v>29971361</v>
      </c>
    </row>
    <row r="31" spans="1:27" ht="12.75">
      <c r="A31" s="23" t="s">
        <v>55</v>
      </c>
      <c r="B31" s="17"/>
      <c r="C31" s="18">
        <v>40282191</v>
      </c>
      <c r="D31" s="18"/>
      <c r="E31" s="19">
        <v>38248504</v>
      </c>
      <c r="F31" s="20">
        <v>38248504</v>
      </c>
      <c r="G31" s="20">
        <v>41352364</v>
      </c>
      <c r="H31" s="20">
        <v>-371804</v>
      </c>
      <c r="I31" s="20">
        <v>226853</v>
      </c>
      <c r="J31" s="20">
        <v>41207413</v>
      </c>
      <c r="K31" s="20">
        <v>219119</v>
      </c>
      <c r="L31" s="20">
        <v>577476</v>
      </c>
      <c r="M31" s="20">
        <v>97126</v>
      </c>
      <c r="N31" s="20">
        <v>893721</v>
      </c>
      <c r="O31" s="20">
        <v>136512</v>
      </c>
      <c r="P31" s="20">
        <v>121118</v>
      </c>
      <c r="Q31" s="20">
        <v>213686</v>
      </c>
      <c r="R31" s="20">
        <v>471316</v>
      </c>
      <c r="S31" s="20">
        <v>6350</v>
      </c>
      <c r="T31" s="20">
        <v>44195</v>
      </c>
      <c r="U31" s="20">
        <v>116669</v>
      </c>
      <c r="V31" s="20">
        <v>167214</v>
      </c>
      <c r="W31" s="20">
        <v>42739664</v>
      </c>
      <c r="X31" s="20">
        <v>38248504</v>
      </c>
      <c r="Y31" s="20">
        <v>4491160</v>
      </c>
      <c r="Z31" s="21">
        <v>11.74</v>
      </c>
      <c r="AA31" s="22">
        <v>38248504</v>
      </c>
    </row>
    <row r="32" spans="1:27" ht="12.75">
      <c r="A32" s="23" t="s">
        <v>56</v>
      </c>
      <c r="B32" s="17"/>
      <c r="C32" s="18">
        <v>1954417084</v>
      </c>
      <c r="D32" s="18"/>
      <c r="E32" s="19">
        <v>892974567</v>
      </c>
      <c r="F32" s="20">
        <v>1001224567</v>
      </c>
      <c r="G32" s="20">
        <v>1930458123</v>
      </c>
      <c r="H32" s="20">
        <v>-228933539</v>
      </c>
      <c r="I32" s="20">
        <v>59262170</v>
      </c>
      <c r="J32" s="20">
        <v>1760786754</v>
      </c>
      <c r="K32" s="20">
        <v>16115398</v>
      </c>
      <c r="L32" s="20">
        <v>54100012</v>
      </c>
      <c r="M32" s="20">
        <v>-64368657</v>
      </c>
      <c r="N32" s="20">
        <v>5846753</v>
      </c>
      <c r="O32" s="20">
        <v>91700476</v>
      </c>
      <c r="P32" s="20">
        <v>19832298</v>
      </c>
      <c r="Q32" s="20">
        <v>-40114744</v>
      </c>
      <c r="R32" s="20">
        <v>71418030</v>
      </c>
      <c r="S32" s="20">
        <v>-8844630</v>
      </c>
      <c r="T32" s="20">
        <v>96717109</v>
      </c>
      <c r="U32" s="20">
        <v>206383119</v>
      </c>
      <c r="V32" s="20">
        <v>294255598</v>
      </c>
      <c r="W32" s="20">
        <v>2132307135</v>
      </c>
      <c r="X32" s="20">
        <v>1001224567</v>
      </c>
      <c r="Y32" s="20">
        <v>1131082568</v>
      </c>
      <c r="Z32" s="21">
        <v>112.97</v>
      </c>
      <c r="AA32" s="22">
        <v>1001224567</v>
      </c>
    </row>
    <row r="33" spans="1:27" ht="12.75">
      <c r="A33" s="23" t="s">
        <v>57</v>
      </c>
      <c r="B33" s="17"/>
      <c r="C33" s="18">
        <v>36710840</v>
      </c>
      <c r="D33" s="18"/>
      <c r="E33" s="19">
        <v>28660604</v>
      </c>
      <c r="F33" s="20">
        <v>28660604</v>
      </c>
      <c r="G33" s="20">
        <v>31944652</v>
      </c>
      <c r="H33" s="20">
        <v>4766188</v>
      </c>
      <c r="I33" s="20"/>
      <c r="J33" s="20">
        <v>36710840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36710840</v>
      </c>
      <c r="X33" s="20">
        <v>28660604</v>
      </c>
      <c r="Y33" s="20">
        <v>8050236</v>
      </c>
      <c r="Z33" s="21">
        <v>28.09</v>
      </c>
      <c r="AA33" s="22">
        <v>28660604</v>
      </c>
    </row>
    <row r="34" spans="1:27" ht="12.75">
      <c r="A34" s="27" t="s">
        <v>58</v>
      </c>
      <c r="B34" s="28"/>
      <c r="C34" s="29">
        <f aca="true" t="shared" si="3" ref="C34:Y34">SUM(C29:C33)</f>
        <v>2087429151</v>
      </c>
      <c r="D34" s="29">
        <f>SUM(D29:D33)</f>
        <v>0</v>
      </c>
      <c r="E34" s="30">
        <f t="shared" si="3"/>
        <v>989855036</v>
      </c>
      <c r="F34" s="31">
        <f t="shared" si="3"/>
        <v>1098105036</v>
      </c>
      <c r="G34" s="31">
        <f t="shared" si="3"/>
        <v>2066731221</v>
      </c>
      <c r="H34" s="31">
        <f t="shared" si="3"/>
        <v>-231496201</v>
      </c>
      <c r="I34" s="31">
        <f t="shared" si="3"/>
        <v>59489023</v>
      </c>
      <c r="J34" s="31">
        <f t="shared" si="3"/>
        <v>1894724043</v>
      </c>
      <c r="K34" s="31">
        <f t="shared" si="3"/>
        <v>16334517</v>
      </c>
      <c r="L34" s="31">
        <f t="shared" si="3"/>
        <v>54677488</v>
      </c>
      <c r="M34" s="31">
        <f t="shared" si="3"/>
        <v>-79271531</v>
      </c>
      <c r="N34" s="31">
        <f t="shared" si="3"/>
        <v>-8259526</v>
      </c>
      <c r="O34" s="31">
        <f t="shared" si="3"/>
        <v>90364217</v>
      </c>
      <c r="P34" s="31">
        <f t="shared" si="3"/>
        <v>19953416</v>
      </c>
      <c r="Q34" s="31">
        <f t="shared" si="3"/>
        <v>-39901058</v>
      </c>
      <c r="R34" s="31">
        <f t="shared" si="3"/>
        <v>70416575</v>
      </c>
      <c r="S34" s="31">
        <f t="shared" si="3"/>
        <v>-8838280</v>
      </c>
      <c r="T34" s="31">
        <f t="shared" si="3"/>
        <v>96761304</v>
      </c>
      <c r="U34" s="31">
        <f t="shared" si="3"/>
        <v>204857724</v>
      </c>
      <c r="V34" s="31">
        <f t="shared" si="3"/>
        <v>292780748</v>
      </c>
      <c r="W34" s="31">
        <f t="shared" si="3"/>
        <v>2249661840</v>
      </c>
      <c r="X34" s="31">
        <f t="shared" si="3"/>
        <v>1098105036</v>
      </c>
      <c r="Y34" s="31">
        <f t="shared" si="3"/>
        <v>1151556804</v>
      </c>
      <c r="Z34" s="32">
        <f>+IF(X34&lt;&gt;0,+(Y34/X34)*100,0)</f>
        <v>104.86763708822477</v>
      </c>
      <c r="AA34" s="33">
        <f>SUM(AA29:AA33)</f>
        <v>1098105036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213414093</v>
      </c>
      <c r="D37" s="18"/>
      <c r="E37" s="19">
        <v>207730129</v>
      </c>
      <c r="F37" s="20">
        <v>207730129</v>
      </c>
      <c r="G37" s="20">
        <v>150157494</v>
      </c>
      <c r="H37" s="20">
        <v>53967779</v>
      </c>
      <c r="I37" s="20"/>
      <c r="J37" s="20">
        <v>204125273</v>
      </c>
      <c r="K37" s="20"/>
      <c r="L37" s="20"/>
      <c r="M37" s="20"/>
      <c r="N37" s="20"/>
      <c r="O37" s="20">
        <v>-169293</v>
      </c>
      <c r="P37" s="20"/>
      <c r="Q37" s="20"/>
      <c r="R37" s="20">
        <v>-169293</v>
      </c>
      <c r="S37" s="20"/>
      <c r="T37" s="20"/>
      <c r="U37" s="20"/>
      <c r="V37" s="20"/>
      <c r="W37" s="20">
        <v>203955980</v>
      </c>
      <c r="X37" s="20">
        <v>207730129</v>
      </c>
      <c r="Y37" s="20">
        <v>-3774149</v>
      </c>
      <c r="Z37" s="21">
        <v>-1.82</v>
      </c>
      <c r="AA37" s="22">
        <v>207730129</v>
      </c>
    </row>
    <row r="38" spans="1:27" ht="12.75">
      <c r="A38" s="23" t="s">
        <v>57</v>
      </c>
      <c r="B38" s="17"/>
      <c r="C38" s="18">
        <v>402657116</v>
      </c>
      <c r="D38" s="18"/>
      <c r="E38" s="19">
        <v>321086756</v>
      </c>
      <c r="F38" s="20">
        <v>1143162746</v>
      </c>
      <c r="G38" s="20">
        <v>275016879</v>
      </c>
      <c r="H38" s="20">
        <v>118656692</v>
      </c>
      <c r="I38" s="20">
        <v>4256696</v>
      </c>
      <c r="J38" s="20">
        <v>397930267</v>
      </c>
      <c r="K38" s="20">
        <v>-3723342</v>
      </c>
      <c r="L38" s="20">
        <v>-718954</v>
      </c>
      <c r="M38" s="20">
        <v>-1234840</v>
      </c>
      <c r="N38" s="20">
        <v>-5677136</v>
      </c>
      <c r="O38" s="20">
        <v>-3758889</v>
      </c>
      <c r="P38" s="20">
        <v>-922546</v>
      </c>
      <c r="Q38" s="20">
        <v>-754994</v>
      </c>
      <c r="R38" s="20">
        <v>-5436429</v>
      </c>
      <c r="S38" s="20">
        <v>341120</v>
      </c>
      <c r="T38" s="20">
        <v>36164423</v>
      </c>
      <c r="U38" s="20">
        <v>-2236323</v>
      </c>
      <c r="V38" s="20">
        <v>34269220</v>
      </c>
      <c r="W38" s="20">
        <v>421085922</v>
      </c>
      <c r="X38" s="20">
        <v>1143162746</v>
      </c>
      <c r="Y38" s="20">
        <v>-722076824</v>
      </c>
      <c r="Z38" s="21">
        <v>-63.16</v>
      </c>
      <c r="AA38" s="22">
        <v>1143162746</v>
      </c>
    </row>
    <row r="39" spans="1:27" ht="12.75">
      <c r="A39" s="27" t="s">
        <v>61</v>
      </c>
      <c r="B39" s="35"/>
      <c r="C39" s="29">
        <f aca="true" t="shared" si="4" ref="C39:Y39">SUM(C37:C38)</f>
        <v>616071209</v>
      </c>
      <c r="D39" s="29">
        <f>SUM(D37:D38)</f>
        <v>0</v>
      </c>
      <c r="E39" s="36">
        <f t="shared" si="4"/>
        <v>528816885</v>
      </c>
      <c r="F39" s="37">
        <f t="shared" si="4"/>
        <v>1350892875</v>
      </c>
      <c r="G39" s="37">
        <f t="shared" si="4"/>
        <v>425174373</v>
      </c>
      <c r="H39" s="37">
        <f t="shared" si="4"/>
        <v>172624471</v>
      </c>
      <c r="I39" s="37">
        <f t="shared" si="4"/>
        <v>4256696</v>
      </c>
      <c r="J39" s="37">
        <f t="shared" si="4"/>
        <v>602055540</v>
      </c>
      <c r="K39" s="37">
        <f t="shared" si="4"/>
        <v>-3723342</v>
      </c>
      <c r="L39" s="37">
        <f t="shared" si="4"/>
        <v>-718954</v>
      </c>
      <c r="M39" s="37">
        <f t="shared" si="4"/>
        <v>-1234840</v>
      </c>
      <c r="N39" s="37">
        <f t="shared" si="4"/>
        <v>-5677136</v>
      </c>
      <c r="O39" s="37">
        <f t="shared" si="4"/>
        <v>-3928182</v>
      </c>
      <c r="P39" s="37">
        <f t="shared" si="4"/>
        <v>-922546</v>
      </c>
      <c r="Q39" s="37">
        <f t="shared" si="4"/>
        <v>-754994</v>
      </c>
      <c r="R39" s="37">
        <f t="shared" si="4"/>
        <v>-5605722</v>
      </c>
      <c r="S39" s="37">
        <f t="shared" si="4"/>
        <v>341120</v>
      </c>
      <c r="T39" s="37">
        <f t="shared" si="4"/>
        <v>36164423</v>
      </c>
      <c r="U39" s="37">
        <f t="shared" si="4"/>
        <v>-2236323</v>
      </c>
      <c r="V39" s="37">
        <f t="shared" si="4"/>
        <v>34269220</v>
      </c>
      <c r="W39" s="37">
        <f t="shared" si="4"/>
        <v>625041902</v>
      </c>
      <c r="X39" s="37">
        <f t="shared" si="4"/>
        <v>1350892875</v>
      </c>
      <c r="Y39" s="37">
        <f t="shared" si="4"/>
        <v>-725850973</v>
      </c>
      <c r="Z39" s="38">
        <f>+IF(X39&lt;&gt;0,+(Y39/X39)*100,0)</f>
        <v>-53.73120152106806</v>
      </c>
      <c r="AA39" s="39">
        <f>SUM(AA37:AA38)</f>
        <v>1350892875</v>
      </c>
    </row>
    <row r="40" spans="1:27" ht="12.75">
      <c r="A40" s="27" t="s">
        <v>62</v>
      </c>
      <c r="B40" s="28"/>
      <c r="C40" s="29">
        <f aca="true" t="shared" si="5" ref="C40:Y40">+C34+C39</f>
        <v>2703500360</v>
      </c>
      <c r="D40" s="29">
        <f>+D34+D39</f>
        <v>0</v>
      </c>
      <c r="E40" s="30">
        <f t="shared" si="5"/>
        <v>1518671921</v>
      </c>
      <c r="F40" s="31">
        <f t="shared" si="5"/>
        <v>2448997911</v>
      </c>
      <c r="G40" s="31">
        <f t="shared" si="5"/>
        <v>2491905594</v>
      </c>
      <c r="H40" s="31">
        <f t="shared" si="5"/>
        <v>-58871730</v>
      </c>
      <c r="I40" s="31">
        <f t="shared" si="5"/>
        <v>63745719</v>
      </c>
      <c r="J40" s="31">
        <f t="shared" si="5"/>
        <v>2496779583</v>
      </c>
      <c r="K40" s="31">
        <f t="shared" si="5"/>
        <v>12611175</v>
      </c>
      <c r="L40" s="31">
        <f t="shared" si="5"/>
        <v>53958534</v>
      </c>
      <c r="M40" s="31">
        <f t="shared" si="5"/>
        <v>-80506371</v>
      </c>
      <c r="N40" s="31">
        <f t="shared" si="5"/>
        <v>-13936662</v>
      </c>
      <c r="O40" s="31">
        <f t="shared" si="5"/>
        <v>86436035</v>
      </c>
      <c r="P40" s="31">
        <f t="shared" si="5"/>
        <v>19030870</v>
      </c>
      <c r="Q40" s="31">
        <f t="shared" si="5"/>
        <v>-40656052</v>
      </c>
      <c r="R40" s="31">
        <f t="shared" si="5"/>
        <v>64810853</v>
      </c>
      <c r="S40" s="31">
        <f t="shared" si="5"/>
        <v>-8497160</v>
      </c>
      <c r="T40" s="31">
        <f t="shared" si="5"/>
        <v>132925727</v>
      </c>
      <c r="U40" s="31">
        <f t="shared" si="5"/>
        <v>202621401</v>
      </c>
      <c r="V40" s="31">
        <f t="shared" si="5"/>
        <v>327049968</v>
      </c>
      <c r="W40" s="31">
        <f t="shared" si="5"/>
        <v>2874703742</v>
      </c>
      <c r="X40" s="31">
        <f t="shared" si="5"/>
        <v>2448997911</v>
      </c>
      <c r="Y40" s="31">
        <f t="shared" si="5"/>
        <v>425705831</v>
      </c>
      <c r="Z40" s="32">
        <f>+IF(X40&lt;&gt;0,+(Y40/X40)*100,0)</f>
        <v>17.382858069738877</v>
      </c>
      <c r="AA40" s="33">
        <f>+AA34+AA39</f>
        <v>2448997911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5411169029</v>
      </c>
      <c r="D42" s="43">
        <f>+D25-D40</f>
        <v>0</v>
      </c>
      <c r="E42" s="44">
        <f t="shared" si="6"/>
        <v>7068475232</v>
      </c>
      <c r="F42" s="45">
        <f t="shared" si="6"/>
        <v>6409534750</v>
      </c>
      <c r="G42" s="45">
        <f t="shared" si="6"/>
        <v>6432182052</v>
      </c>
      <c r="H42" s="45">
        <f t="shared" si="6"/>
        <v>-634503044</v>
      </c>
      <c r="I42" s="45">
        <f t="shared" si="6"/>
        <v>-219605275</v>
      </c>
      <c r="J42" s="45">
        <f t="shared" si="6"/>
        <v>5578073733</v>
      </c>
      <c r="K42" s="45">
        <f t="shared" si="6"/>
        <v>-2967100</v>
      </c>
      <c r="L42" s="45">
        <f t="shared" si="6"/>
        <v>-47208479</v>
      </c>
      <c r="M42" s="45">
        <f t="shared" si="6"/>
        <v>223242712</v>
      </c>
      <c r="N42" s="45">
        <f t="shared" si="6"/>
        <v>173067133</v>
      </c>
      <c r="O42" s="45">
        <f t="shared" si="6"/>
        <v>-116983281</v>
      </c>
      <c r="P42" s="45">
        <f t="shared" si="6"/>
        <v>-75522030</v>
      </c>
      <c r="Q42" s="45">
        <f t="shared" si="6"/>
        <v>98122511</v>
      </c>
      <c r="R42" s="45">
        <f t="shared" si="6"/>
        <v>-94382800</v>
      </c>
      <c r="S42" s="45">
        <f t="shared" si="6"/>
        <v>-3688925</v>
      </c>
      <c r="T42" s="45">
        <f t="shared" si="6"/>
        <v>-100003906</v>
      </c>
      <c r="U42" s="45">
        <f t="shared" si="6"/>
        <v>-284698729</v>
      </c>
      <c r="V42" s="45">
        <f t="shared" si="6"/>
        <v>-388391560</v>
      </c>
      <c r="W42" s="45">
        <f t="shared" si="6"/>
        <v>5268366506</v>
      </c>
      <c r="X42" s="45">
        <f t="shared" si="6"/>
        <v>6409534750</v>
      </c>
      <c r="Y42" s="45">
        <f t="shared" si="6"/>
        <v>-1141168244</v>
      </c>
      <c r="Z42" s="46">
        <f>+IF(X42&lt;&gt;0,+(Y42/X42)*100,0)</f>
        <v>-17.804228988695318</v>
      </c>
      <c r="AA42" s="47">
        <f>+AA25-AA40</f>
        <v>6409534750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5411169023</v>
      </c>
      <c r="D45" s="18"/>
      <c r="E45" s="19">
        <v>7068475232</v>
      </c>
      <c r="F45" s="20">
        <v>6415261749</v>
      </c>
      <c r="G45" s="20">
        <v>6432182041</v>
      </c>
      <c r="H45" s="20">
        <v>-634503048</v>
      </c>
      <c r="I45" s="20">
        <v>-219605276</v>
      </c>
      <c r="J45" s="20">
        <v>5578073717</v>
      </c>
      <c r="K45" s="20">
        <v>-2967103</v>
      </c>
      <c r="L45" s="20">
        <v>-47208485</v>
      </c>
      <c r="M45" s="20">
        <v>223242709</v>
      </c>
      <c r="N45" s="20">
        <v>173067121</v>
      </c>
      <c r="O45" s="20">
        <v>-116983270</v>
      </c>
      <c r="P45" s="20">
        <v>-75522030</v>
      </c>
      <c r="Q45" s="20">
        <v>98122509</v>
      </c>
      <c r="R45" s="20">
        <v>-94382791</v>
      </c>
      <c r="S45" s="20">
        <v>-3688926</v>
      </c>
      <c r="T45" s="20">
        <v>-100003914</v>
      </c>
      <c r="U45" s="20">
        <v>-284698738</v>
      </c>
      <c r="V45" s="20">
        <v>-388391578</v>
      </c>
      <c r="W45" s="20">
        <v>5268366469</v>
      </c>
      <c r="X45" s="20">
        <v>6415261749</v>
      </c>
      <c r="Y45" s="20">
        <v>-1146895280</v>
      </c>
      <c r="Z45" s="48">
        <v>-17.88</v>
      </c>
      <c r="AA45" s="22">
        <v>6415261749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5411169023</v>
      </c>
      <c r="D48" s="51">
        <f>SUM(D45:D47)</f>
        <v>0</v>
      </c>
      <c r="E48" s="52">
        <f t="shared" si="7"/>
        <v>7068475232</v>
      </c>
      <c r="F48" s="53">
        <f t="shared" si="7"/>
        <v>6415261749</v>
      </c>
      <c r="G48" s="53">
        <f t="shared" si="7"/>
        <v>6432182041</v>
      </c>
      <c r="H48" s="53">
        <f t="shared" si="7"/>
        <v>-634503048</v>
      </c>
      <c r="I48" s="53">
        <f t="shared" si="7"/>
        <v>-219605276</v>
      </c>
      <c r="J48" s="53">
        <f t="shared" si="7"/>
        <v>5578073717</v>
      </c>
      <c r="K48" s="53">
        <f t="shared" si="7"/>
        <v>-2967103</v>
      </c>
      <c r="L48" s="53">
        <f t="shared" si="7"/>
        <v>-47208485</v>
      </c>
      <c r="M48" s="53">
        <f t="shared" si="7"/>
        <v>223242709</v>
      </c>
      <c r="N48" s="53">
        <f t="shared" si="7"/>
        <v>173067121</v>
      </c>
      <c r="O48" s="53">
        <f t="shared" si="7"/>
        <v>-116983270</v>
      </c>
      <c r="P48" s="53">
        <f t="shared" si="7"/>
        <v>-75522030</v>
      </c>
      <c r="Q48" s="53">
        <f t="shared" si="7"/>
        <v>98122509</v>
      </c>
      <c r="R48" s="53">
        <f t="shared" si="7"/>
        <v>-94382791</v>
      </c>
      <c r="S48" s="53">
        <f t="shared" si="7"/>
        <v>-3688926</v>
      </c>
      <c r="T48" s="53">
        <f t="shared" si="7"/>
        <v>-100003914</v>
      </c>
      <c r="U48" s="53">
        <f t="shared" si="7"/>
        <v>-284698738</v>
      </c>
      <c r="V48" s="53">
        <f t="shared" si="7"/>
        <v>-388391578</v>
      </c>
      <c r="W48" s="53">
        <f t="shared" si="7"/>
        <v>5268366469</v>
      </c>
      <c r="X48" s="53">
        <f t="shared" si="7"/>
        <v>6415261749</v>
      </c>
      <c r="Y48" s="53">
        <f t="shared" si="7"/>
        <v>-1146895280</v>
      </c>
      <c r="Z48" s="54">
        <f>+IF(X48&lt;&gt;0,+(Y48/X48)*100,0)</f>
        <v>-17.877606945324967</v>
      </c>
      <c r="AA48" s="55">
        <f>SUM(AA45:AA47)</f>
        <v>6415261749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73916044</v>
      </c>
      <c r="D6" s="18"/>
      <c r="E6" s="19">
        <v>202092544</v>
      </c>
      <c r="F6" s="20">
        <v>202092544</v>
      </c>
      <c r="G6" s="20">
        <v>41697706</v>
      </c>
      <c r="H6" s="20">
        <v>36195809</v>
      </c>
      <c r="I6" s="20">
        <v>1525703</v>
      </c>
      <c r="J6" s="20">
        <v>79419218</v>
      </c>
      <c r="K6" s="20">
        <v>-69092251</v>
      </c>
      <c r="L6" s="20">
        <v>-10189810</v>
      </c>
      <c r="M6" s="20">
        <v>-31174124</v>
      </c>
      <c r="N6" s="20">
        <v>-110456185</v>
      </c>
      <c r="O6" s="20">
        <v>86457459</v>
      </c>
      <c r="P6" s="20">
        <v>86948543</v>
      </c>
      <c r="Q6" s="20">
        <v>-88485570</v>
      </c>
      <c r="R6" s="20">
        <v>84920432</v>
      </c>
      <c r="S6" s="20">
        <v>-388460</v>
      </c>
      <c r="T6" s="20">
        <v>26908720</v>
      </c>
      <c r="U6" s="20">
        <v>-139554062</v>
      </c>
      <c r="V6" s="20">
        <v>-113033802</v>
      </c>
      <c r="W6" s="20">
        <v>-59150337</v>
      </c>
      <c r="X6" s="20">
        <v>202092544</v>
      </c>
      <c r="Y6" s="20">
        <v>-261242881</v>
      </c>
      <c r="Z6" s="21">
        <v>-129.27</v>
      </c>
      <c r="AA6" s="22">
        <v>202092544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1362935441</v>
      </c>
      <c r="D8" s="18"/>
      <c r="E8" s="19">
        <v>619983241</v>
      </c>
      <c r="F8" s="20">
        <v>630283241</v>
      </c>
      <c r="G8" s="20">
        <v>1442931343</v>
      </c>
      <c r="H8" s="20">
        <v>170256140</v>
      </c>
      <c r="I8" s="20">
        <v>-29613775</v>
      </c>
      <c r="J8" s="20">
        <v>1583573708</v>
      </c>
      <c r="K8" s="20">
        <v>24200988</v>
      </c>
      <c r="L8" s="20">
        <v>43969919</v>
      </c>
      <c r="M8" s="20">
        <v>39147821</v>
      </c>
      <c r="N8" s="20">
        <v>107318728</v>
      </c>
      <c r="O8" s="20">
        <v>-102309094</v>
      </c>
      <c r="P8" s="20">
        <v>-32400593</v>
      </c>
      <c r="Q8" s="20">
        <v>-1914228</v>
      </c>
      <c r="R8" s="20">
        <v>-136623915</v>
      </c>
      <c r="S8" s="20">
        <v>67886651</v>
      </c>
      <c r="T8" s="20">
        <v>-18607288</v>
      </c>
      <c r="U8" s="20">
        <v>83780</v>
      </c>
      <c r="V8" s="20">
        <v>49363143</v>
      </c>
      <c r="W8" s="20">
        <v>1603631664</v>
      </c>
      <c r="X8" s="20">
        <v>630283241</v>
      </c>
      <c r="Y8" s="20">
        <v>973348423</v>
      </c>
      <c r="Z8" s="21">
        <v>154.43</v>
      </c>
      <c r="AA8" s="22">
        <v>630283241</v>
      </c>
    </row>
    <row r="9" spans="1:27" ht="12.75">
      <c r="A9" s="23" t="s">
        <v>36</v>
      </c>
      <c r="B9" s="17"/>
      <c r="C9" s="18">
        <v>116681354</v>
      </c>
      <c r="D9" s="18"/>
      <c r="E9" s="19">
        <v>760812887</v>
      </c>
      <c r="F9" s="20">
        <v>760812887</v>
      </c>
      <c r="G9" s="20">
        <v>126836346</v>
      </c>
      <c r="H9" s="20">
        <v>-5019240</v>
      </c>
      <c r="I9" s="20">
        <v>-26921275</v>
      </c>
      <c r="J9" s="20">
        <v>94895831</v>
      </c>
      <c r="K9" s="20">
        <v>28805754</v>
      </c>
      <c r="L9" s="20">
        <v>-6173735</v>
      </c>
      <c r="M9" s="20">
        <v>-1322564</v>
      </c>
      <c r="N9" s="20">
        <v>21309455</v>
      </c>
      <c r="O9" s="20">
        <v>-5162775</v>
      </c>
      <c r="P9" s="20">
        <v>-6289622</v>
      </c>
      <c r="Q9" s="20">
        <v>5990005</v>
      </c>
      <c r="R9" s="20">
        <v>-5462392</v>
      </c>
      <c r="S9" s="20">
        <v>-816677</v>
      </c>
      <c r="T9" s="20">
        <v>-4851805</v>
      </c>
      <c r="U9" s="20">
        <v>20366392</v>
      </c>
      <c r="V9" s="20">
        <v>14697910</v>
      </c>
      <c r="W9" s="20">
        <v>125440804</v>
      </c>
      <c r="X9" s="20">
        <v>760812887</v>
      </c>
      <c r="Y9" s="20">
        <v>-635372083</v>
      </c>
      <c r="Z9" s="21">
        <v>-83.51</v>
      </c>
      <c r="AA9" s="22">
        <v>760812887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39015034</v>
      </c>
      <c r="D11" s="18"/>
      <c r="E11" s="19">
        <v>36347236</v>
      </c>
      <c r="F11" s="20">
        <v>36347236</v>
      </c>
      <c r="G11" s="20">
        <v>38577443</v>
      </c>
      <c r="H11" s="20">
        <v>546226</v>
      </c>
      <c r="I11" s="20">
        <v>-1631608</v>
      </c>
      <c r="J11" s="20">
        <v>37492061</v>
      </c>
      <c r="K11" s="20">
        <v>-903748</v>
      </c>
      <c r="L11" s="20">
        <v>-234522</v>
      </c>
      <c r="M11" s="20">
        <v>602890</v>
      </c>
      <c r="N11" s="20">
        <v>-535380</v>
      </c>
      <c r="O11" s="20">
        <v>-1369354</v>
      </c>
      <c r="P11" s="20">
        <v>-239587</v>
      </c>
      <c r="Q11" s="20">
        <v>1392199</v>
      </c>
      <c r="R11" s="20">
        <v>-216742</v>
      </c>
      <c r="S11" s="20">
        <v>2401</v>
      </c>
      <c r="T11" s="20">
        <v>3387209</v>
      </c>
      <c r="U11" s="20">
        <v>-4603282</v>
      </c>
      <c r="V11" s="20">
        <v>-1213672</v>
      </c>
      <c r="W11" s="20">
        <v>35526267</v>
      </c>
      <c r="X11" s="20">
        <v>36347236</v>
      </c>
      <c r="Y11" s="20">
        <v>-820969</v>
      </c>
      <c r="Z11" s="21">
        <v>-2.26</v>
      </c>
      <c r="AA11" s="22">
        <v>36347236</v>
      </c>
    </row>
    <row r="12" spans="1:27" ht="12.75">
      <c r="A12" s="27" t="s">
        <v>39</v>
      </c>
      <c r="B12" s="28"/>
      <c r="C12" s="29">
        <f aca="true" t="shared" si="0" ref="C12:Y12">SUM(C6:C11)</f>
        <v>1592547873</v>
      </c>
      <c r="D12" s="29">
        <f>SUM(D6:D11)</f>
        <v>0</v>
      </c>
      <c r="E12" s="30">
        <f t="shared" si="0"/>
        <v>1619235908</v>
      </c>
      <c r="F12" s="31">
        <f t="shared" si="0"/>
        <v>1629535908</v>
      </c>
      <c r="G12" s="31">
        <f t="shared" si="0"/>
        <v>1650042838</v>
      </c>
      <c r="H12" s="31">
        <f t="shared" si="0"/>
        <v>201978935</v>
      </c>
      <c r="I12" s="31">
        <f t="shared" si="0"/>
        <v>-56640955</v>
      </c>
      <c r="J12" s="31">
        <f t="shared" si="0"/>
        <v>1795380818</v>
      </c>
      <c r="K12" s="31">
        <f t="shared" si="0"/>
        <v>-16989257</v>
      </c>
      <c r="L12" s="31">
        <f t="shared" si="0"/>
        <v>27371852</v>
      </c>
      <c r="M12" s="31">
        <f t="shared" si="0"/>
        <v>7254023</v>
      </c>
      <c r="N12" s="31">
        <f t="shared" si="0"/>
        <v>17636618</v>
      </c>
      <c r="O12" s="31">
        <f t="shared" si="0"/>
        <v>-22383764</v>
      </c>
      <c r="P12" s="31">
        <f t="shared" si="0"/>
        <v>48018741</v>
      </c>
      <c r="Q12" s="31">
        <f t="shared" si="0"/>
        <v>-83017594</v>
      </c>
      <c r="R12" s="31">
        <f t="shared" si="0"/>
        <v>-57382617</v>
      </c>
      <c r="S12" s="31">
        <f t="shared" si="0"/>
        <v>66683915</v>
      </c>
      <c r="T12" s="31">
        <f t="shared" si="0"/>
        <v>6836836</v>
      </c>
      <c r="U12" s="31">
        <f t="shared" si="0"/>
        <v>-123707172</v>
      </c>
      <c r="V12" s="31">
        <f t="shared" si="0"/>
        <v>-50186421</v>
      </c>
      <c r="W12" s="31">
        <f t="shared" si="0"/>
        <v>1705448398</v>
      </c>
      <c r="X12" s="31">
        <f t="shared" si="0"/>
        <v>1629535908</v>
      </c>
      <c r="Y12" s="31">
        <f t="shared" si="0"/>
        <v>75912490</v>
      </c>
      <c r="Z12" s="32">
        <f>+IF(X12&lt;&gt;0,+(Y12/X12)*100,0)</f>
        <v>4.658534348787115</v>
      </c>
      <c r="AA12" s="33">
        <f>SUM(AA6:AA11)</f>
        <v>1629535908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>
        <v>7739000</v>
      </c>
      <c r="F15" s="20">
        <v>7739000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7739000</v>
      </c>
      <c r="Y15" s="20">
        <v>-7739000</v>
      </c>
      <c r="Z15" s="21">
        <v>-100</v>
      </c>
      <c r="AA15" s="22">
        <v>7739000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208858631</v>
      </c>
      <c r="D17" s="18"/>
      <c r="E17" s="19">
        <v>193202009</v>
      </c>
      <c r="F17" s="20">
        <v>192202009</v>
      </c>
      <c r="G17" s="20">
        <v>196020543</v>
      </c>
      <c r="H17" s="20">
        <v>12838087</v>
      </c>
      <c r="I17" s="20">
        <v>204000</v>
      </c>
      <c r="J17" s="20">
        <v>209062630</v>
      </c>
      <c r="K17" s="20"/>
      <c r="L17" s="20">
        <v>306620</v>
      </c>
      <c r="M17" s="20"/>
      <c r="N17" s="20">
        <v>306620</v>
      </c>
      <c r="O17" s="20"/>
      <c r="P17" s="20">
        <v>-510620</v>
      </c>
      <c r="Q17" s="20">
        <v>10103</v>
      </c>
      <c r="R17" s="20">
        <v>-500517</v>
      </c>
      <c r="S17" s="20"/>
      <c r="T17" s="20"/>
      <c r="U17" s="20"/>
      <c r="V17" s="20"/>
      <c r="W17" s="20">
        <v>208868733</v>
      </c>
      <c r="X17" s="20">
        <v>192202009</v>
      </c>
      <c r="Y17" s="20">
        <v>16666724</v>
      </c>
      <c r="Z17" s="21">
        <v>8.67</v>
      </c>
      <c r="AA17" s="22">
        <v>192202009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1741180620</v>
      </c>
      <c r="D19" s="18"/>
      <c r="E19" s="19">
        <v>1855766674</v>
      </c>
      <c r="F19" s="20">
        <v>1862117821</v>
      </c>
      <c r="G19" s="20">
        <v>1852123406</v>
      </c>
      <c r="H19" s="20">
        <v>-100332111</v>
      </c>
      <c r="I19" s="20">
        <v>15152605</v>
      </c>
      <c r="J19" s="20">
        <v>1766943900</v>
      </c>
      <c r="K19" s="20">
        <v>16036486</v>
      </c>
      <c r="L19" s="20">
        <v>7058736</v>
      </c>
      <c r="M19" s="20">
        <v>19018974</v>
      </c>
      <c r="N19" s="20">
        <v>42114196</v>
      </c>
      <c r="O19" s="20">
        <v>3726655</v>
      </c>
      <c r="P19" s="20">
        <v>5002769</v>
      </c>
      <c r="Q19" s="20">
        <v>9662105</v>
      </c>
      <c r="R19" s="20">
        <v>18391529</v>
      </c>
      <c r="S19" s="20">
        <v>17737765</v>
      </c>
      <c r="T19" s="20">
        <v>728777</v>
      </c>
      <c r="U19" s="20">
        <v>22649866</v>
      </c>
      <c r="V19" s="20">
        <v>41116408</v>
      </c>
      <c r="W19" s="20">
        <v>1868566033</v>
      </c>
      <c r="X19" s="20">
        <v>1862117821</v>
      </c>
      <c r="Y19" s="20">
        <v>6448212</v>
      </c>
      <c r="Z19" s="21">
        <v>0.35</v>
      </c>
      <c r="AA19" s="22">
        <v>1862117821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5566215</v>
      </c>
      <c r="D22" s="18"/>
      <c r="E22" s="19">
        <v>11227694</v>
      </c>
      <c r="F22" s="20">
        <v>11227694</v>
      </c>
      <c r="G22" s="20">
        <v>9207324</v>
      </c>
      <c r="H22" s="20">
        <v>-3641110</v>
      </c>
      <c r="I22" s="20"/>
      <c r="J22" s="20">
        <v>5566214</v>
      </c>
      <c r="K22" s="20"/>
      <c r="L22" s="20"/>
      <c r="M22" s="20"/>
      <c r="N22" s="20"/>
      <c r="O22" s="20"/>
      <c r="P22" s="20"/>
      <c r="Q22" s="20">
        <v>-116</v>
      </c>
      <c r="R22" s="20">
        <v>-116</v>
      </c>
      <c r="S22" s="20"/>
      <c r="T22" s="20"/>
      <c r="U22" s="20"/>
      <c r="V22" s="20"/>
      <c r="W22" s="20">
        <v>5566098</v>
      </c>
      <c r="X22" s="20">
        <v>11227694</v>
      </c>
      <c r="Y22" s="20">
        <v>-5661596</v>
      </c>
      <c r="Z22" s="21">
        <v>-50.43</v>
      </c>
      <c r="AA22" s="22">
        <v>11227694</v>
      </c>
    </row>
    <row r="23" spans="1:27" ht="12.75">
      <c r="A23" s="23" t="s">
        <v>48</v>
      </c>
      <c r="B23" s="17"/>
      <c r="C23" s="18">
        <v>12070884</v>
      </c>
      <c r="D23" s="18"/>
      <c r="E23" s="19">
        <v>7863705</v>
      </c>
      <c r="F23" s="20">
        <v>7863705</v>
      </c>
      <c r="G23" s="24">
        <v>12070884</v>
      </c>
      <c r="H23" s="24"/>
      <c r="I23" s="24"/>
      <c r="J23" s="20">
        <v>12070884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12070884</v>
      </c>
      <c r="X23" s="20">
        <v>7863705</v>
      </c>
      <c r="Y23" s="24">
        <v>4207179</v>
      </c>
      <c r="Z23" s="25">
        <v>53.5</v>
      </c>
      <c r="AA23" s="26">
        <v>7863705</v>
      </c>
    </row>
    <row r="24" spans="1:27" ht="12.75">
      <c r="A24" s="27" t="s">
        <v>49</v>
      </c>
      <c r="B24" s="35"/>
      <c r="C24" s="29">
        <f aca="true" t="shared" si="1" ref="C24:Y24">SUM(C15:C23)</f>
        <v>1967676350</v>
      </c>
      <c r="D24" s="29">
        <f>SUM(D15:D23)</f>
        <v>0</v>
      </c>
      <c r="E24" s="36">
        <f t="shared" si="1"/>
        <v>2075799082</v>
      </c>
      <c r="F24" s="37">
        <f t="shared" si="1"/>
        <v>2081150229</v>
      </c>
      <c r="G24" s="37">
        <f t="shared" si="1"/>
        <v>2069422157</v>
      </c>
      <c r="H24" s="37">
        <f t="shared" si="1"/>
        <v>-91135134</v>
      </c>
      <c r="I24" s="37">
        <f t="shared" si="1"/>
        <v>15356605</v>
      </c>
      <c r="J24" s="37">
        <f t="shared" si="1"/>
        <v>1993643628</v>
      </c>
      <c r="K24" s="37">
        <f t="shared" si="1"/>
        <v>16036486</v>
      </c>
      <c r="L24" s="37">
        <f t="shared" si="1"/>
        <v>7365356</v>
      </c>
      <c r="M24" s="37">
        <f t="shared" si="1"/>
        <v>19018974</v>
      </c>
      <c r="N24" s="37">
        <f t="shared" si="1"/>
        <v>42420816</v>
      </c>
      <c r="O24" s="37">
        <f t="shared" si="1"/>
        <v>3726655</v>
      </c>
      <c r="P24" s="37">
        <f t="shared" si="1"/>
        <v>4492149</v>
      </c>
      <c r="Q24" s="37">
        <f t="shared" si="1"/>
        <v>9672092</v>
      </c>
      <c r="R24" s="37">
        <f t="shared" si="1"/>
        <v>17890896</v>
      </c>
      <c r="S24" s="37">
        <f t="shared" si="1"/>
        <v>17737765</v>
      </c>
      <c r="T24" s="37">
        <f t="shared" si="1"/>
        <v>728777</v>
      </c>
      <c r="U24" s="37">
        <f t="shared" si="1"/>
        <v>22649866</v>
      </c>
      <c r="V24" s="37">
        <f t="shared" si="1"/>
        <v>41116408</v>
      </c>
      <c r="W24" s="37">
        <f t="shared" si="1"/>
        <v>2095071748</v>
      </c>
      <c r="X24" s="37">
        <f t="shared" si="1"/>
        <v>2081150229</v>
      </c>
      <c r="Y24" s="37">
        <f t="shared" si="1"/>
        <v>13921519</v>
      </c>
      <c r="Z24" s="38">
        <f>+IF(X24&lt;&gt;0,+(Y24/X24)*100,0)</f>
        <v>0.6689338811782626</v>
      </c>
      <c r="AA24" s="39">
        <f>SUM(AA15:AA23)</f>
        <v>2081150229</v>
      </c>
    </row>
    <row r="25" spans="1:27" ht="12.75">
      <c r="A25" s="27" t="s">
        <v>50</v>
      </c>
      <c r="B25" s="28"/>
      <c r="C25" s="29">
        <f aca="true" t="shared" si="2" ref="C25:Y25">+C12+C24</f>
        <v>3560224223</v>
      </c>
      <c r="D25" s="29">
        <f>+D12+D24</f>
        <v>0</v>
      </c>
      <c r="E25" s="30">
        <f t="shared" si="2"/>
        <v>3695034990</v>
      </c>
      <c r="F25" s="31">
        <f t="shared" si="2"/>
        <v>3710686137</v>
      </c>
      <c r="G25" s="31">
        <f t="shared" si="2"/>
        <v>3719464995</v>
      </c>
      <c r="H25" s="31">
        <f t="shared" si="2"/>
        <v>110843801</v>
      </c>
      <c r="I25" s="31">
        <f t="shared" si="2"/>
        <v>-41284350</v>
      </c>
      <c r="J25" s="31">
        <f t="shared" si="2"/>
        <v>3789024446</v>
      </c>
      <c r="K25" s="31">
        <f t="shared" si="2"/>
        <v>-952771</v>
      </c>
      <c r="L25" s="31">
        <f t="shared" si="2"/>
        <v>34737208</v>
      </c>
      <c r="M25" s="31">
        <f t="shared" si="2"/>
        <v>26272997</v>
      </c>
      <c r="N25" s="31">
        <f t="shared" si="2"/>
        <v>60057434</v>
      </c>
      <c r="O25" s="31">
        <f t="shared" si="2"/>
        <v>-18657109</v>
      </c>
      <c r="P25" s="31">
        <f t="shared" si="2"/>
        <v>52510890</v>
      </c>
      <c r="Q25" s="31">
        <f t="shared" si="2"/>
        <v>-73345502</v>
      </c>
      <c r="R25" s="31">
        <f t="shared" si="2"/>
        <v>-39491721</v>
      </c>
      <c r="S25" s="31">
        <f t="shared" si="2"/>
        <v>84421680</v>
      </c>
      <c r="T25" s="31">
        <f t="shared" si="2"/>
        <v>7565613</v>
      </c>
      <c r="U25" s="31">
        <f t="shared" si="2"/>
        <v>-101057306</v>
      </c>
      <c r="V25" s="31">
        <f t="shared" si="2"/>
        <v>-9070013</v>
      </c>
      <c r="W25" s="31">
        <f t="shared" si="2"/>
        <v>3800520146</v>
      </c>
      <c r="X25" s="31">
        <f t="shared" si="2"/>
        <v>3710686137</v>
      </c>
      <c r="Y25" s="31">
        <f t="shared" si="2"/>
        <v>89834009</v>
      </c>
      <c r="Z25" s="32">
        <f>+IF(X25&lt;&gt;0,+(Y25/X25)*100,0)</f>
        <v>2.4209541223184297</v>
      </c>
      <c r="AA25" s="33">
        <f>+AA12+AA24</f>
        <v>3710686137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>
        <v>9399494</v>
      </c>
      <c r="F30" s="20">
        <v>9399494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9399494</v>
      </c>
      <c r="Y30" s="20">
        <v>-9399494</v>
      </c>
      <c r="Z30" s="21">
        <v>-100</v>
      </c>
      <c r="AA30" s="22">
        <v>9399494</v>
      </c>
    </row>
    <row r="31" spans="1:27" ht="12.75">
      <c r="A31" s="23" t="s">
        <v>55</v>
      </c>
      <c r="B31" s="17"/>
      <c r="C31" s="18">
        <v>35011527</v>
      </c>
      <c r="D31" s="18"/>
      <c r="E31" s="19">
        <v>33274408</v>
      </c>
      <c r="F31" s="20">
        <v>33274408</v>
      </c>
      <c r="G31" s="20">
        <v>35313350</v>
      </c>
      <c r="H31" s="20">
        <v>182905</v>
      </c>
      <c r="I31" s="20">
        <v>359006</v>
      </c>
      <c r="J31" s="20">
        <v>35855261</v>
      </c>
      <c r="K31" s="20">
        <v>171726</v>
      </c>
      <c r="L31" s="20">
        <v>54673</v>
      </c>
      <c r="M31" s="20">
        <v>262583</v>
      </c>
      <c r="N31" s="20">
        <v>488982</v>
      </c>
      <c r="O31" s="20">
        <v>202819</v>
      </c>
      <c r="P31" s="20">
        <v>254403</v>
      </c>
      <c r="Q31" s="20">
        <v>-226041</v>
      </c>
      <c r="R31" s="20">
        <v>231181</v>
      </c>
      <c r="S31" s="20">
        <v>-1138</v>
      </c>
      <c r="T31" s="20">
        <v>-19376</v>
      </c>
      <c r="U31" s="20">
        <v>240084</v>
      </c>
      <c r="V31" s="20">
        <v>219570</v>
      </c>
      <c r="W31" s="20">
        <v>36794994</v>
      </c>
      <c r="X31" s="20">
        <v>33274408</v>
      </c>
      <c r="Y31" s="20">
        <v>3520586</v>
      </c>
      <c r="Z31" s="21">
        <v>10.58</v>
      </c>
      <c r="AA31" s="22">
        <v>33274408</v>
      </c>
    </row>
    <row r="32" spans="1:27" ht="12.75">
      <c r="A32" s="23" t="s">
        <v>56</v>
      </c>
      <c r="B32" s="17"/>
      <c r="C32" s="18">
        <v>385711558</v>
      </c>
      <c r="D32" s="18"/>
      <c r="E32" s="19">
        <v>221117633</v>
      </c>
      <c r="F32" s="20">
        <v>221117633</v>
      </c>
      <c r="G32" s="20">
        <v>268194048</v>
      </c>
      <c r="H32" s="20">
        <v>30830995</v>
      </c>
      <c r="I32" s="20">
        <v>-35882622</v>
      </c>
      <c r="J32" s="20">
        <v>263142421</v>
      </c>
      <c r="K32" s="20">
        <v>25615757</v>
      </c>
      <c r="L32" s="20">
        <v>46147827</v>
      </c>
      <c r="M32" s="20">
        <v>-3274740</v>
      </c>
      <c r="N32" s="20">
        <v>68488844</v>
      </c>
      <c r="O32" s="20">
        <v>8106841</v>
      </c>
      <c r="P32" s="20">
        <v>85213680</v>
      </c>
      <c r="Q32" s="20">
        <v>-34188377</v>
      </c>
      <c r="R32" s="20">
        <v>59132144</v>
      </c>
      <c r="S32" s="20">
        <v>5614302</v>
      </c>
      <c r="T32" s="20">
        <v>20407400</v>
      </c>
      <c r="U32" s="20">
        <v>-13902660</v>
      </c>
      <c r="V32" s="20">
        <v>12119042</v>
      </c>
      <c r="W32" s="20">
        <v>402882451</v>
      </c>
      <c r="X32" s="20">
        <v>221117633</v>
      </c>
      <c r="Y32" s="20">
        <v>181764818</v>
      </c>
      <c r="Z32" s="21">
        <v>82.2</v>
      </c>
      <c r="AA32" s="22">
        <v>221117633</v>
      </c>
    </row>
    <row r="33" spans="1:27" ht="12.75">
      <c r="A33" s="23" t="s">
        <v>57</v>
      </c>
      <c r="B33" s="17"/>
      <c r="C33" s="18"/>
      <c r="D33" s="18"/>
      <c r="E33" s="19">
        <v>12416000</v>
      </c>
      <c r="F33" s="20">
        <v>12416000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12416000</v>
      </c>
      <c r="Y33" s="20">
        <v>-12416000</v>
      </c>
      <c r="Z33" s="21">
        <v>-100</v>
      </c>
      <c r="AA33" s="22">
        <v>12416000</v>
      </c>
    </row>
    <row r="34" spans="1:27" ht="12.75">
      <c r="A34" s="27" t="s">
        <v>58</v>
      </c>
      <c r="B34" s="28"/>
      <c r="C34" s="29">
        <f aca="true" t="shared" si="3" ref="C34:Y34">SUM(C29:C33)</f>
        <v>420723085</v>
      </c>
      <c r="D34" s="29">
        <f>SUM(D29:D33)</f>
        <v>0</v>
      </c>
      <c r="E34" s="30">
        <f t="shared" si="3"/>
        <v>276207535</v>
      </c>
      <c r="F34" s="31">
        <f t="shared" si="3"/>
        <v>276207535</v>
      </c>
      <c r="G34" s="31">
        <f t="shared" si="3"/>
        <v>303507398</v>
      </c>
      <c r="H34" s="31">
        <f t="shared" si="3"/>
        <v>31013900</v>
      </c>
      <c r="I34" s="31">
        <f t="shared" si="3"/>
        <v>-35523616</v>
      </c>
      <c r="J34" s="31">
        <f t="shared" si="3"/>
        <v>298997682</v>
      </c>
      <c r="K34" s="31">
        <f t="shared" si="3"/>
        <v>25787483</v>
      </c>
      <c r="L34" s="31">
        <f t="shared" si="3"/>
        <v>46202500</v>
      </c>
      <c r="M34" s="31">
        <f t="shared" si="3"/>
        <v>-3012157</v>
      </c>
      <c r="N34" s="31">
        <f t="shared" si="3"/>
        <v>68977826</v>
      </c>
      <c r="O34" s="31">
        <f t="shared" si="3"/>
        <v>8309660</v>
      </c>
      <c r="P34" s="31">
        <f t="shared" si="3"/>
        <v>85468083</v>
      </c>
      <c r="Q34" s="31">
        <f t="shared" si="3"/>
        <v>-34414418</v>
      </c>
      <c r="R34" s="31">
        <f t="shared" si="3"/>
        <v>59363325</v>
      </c>
      <c r="S34" s="31">
        <f t="shared" si="3"/>
        <v>5613164</v>
      </c>
      <c r="T34" s="31">
        <f t="shared" si="3"/>
        <v>20388024</v>
      </c>
      <c r="U34" s="31">
        <f t="shared" si="3"/>
        <v>-13662576</v>
      </c>
      <c r="V34" s="31">
        <f t="shared" si="3"/>
        <v>12338612</v>
      </c>
      <c r="W34" s="31">
        <f t="shared" si="3"/>
        <v>439677445</v>
      </c>
      <c r="X34" s="31">
        <f t="shared" si="3"/>
        <v>276207535</v>
      </c>
      <c r="Y34" s="31">
        <f t="shared" si="3"/>
        <v>163469910</v>
      </c>
      <c r="Z34" s="32">
        <f>+IF(X34&lt;&gt;0,+(Y34/X34)*100,0)</f>
        <v>59.18372574448413</v>
      </c>
      <c r="AA34" s="33">
        <f>SUM(AA29:AA33)</f>
        <v>276207535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201166523</v>
      </c>
      <c r="D37" s="18"/>
      <c r="E37" s="19">
        <v>163017541</v>
      </c>
      <c r="F37" s="20">
        <v>163017541</v>
      </c>
      <c r="G37" s="20">
        <v>201166523</v>
      </c>
      <c r="H37" s="20"/>
      <c r="I37" s="20"/>
      <c r="J37" s="20">
        <v>201166523</v>
      </c>
      <c r="K37" s="20"/>
      <c r="L37" s="20"/>
      <c r="M37" s="20"/>
      <c r="N37" s="20"/>
      <c r="O37" s="20"/>
      <c r="P37" s="20">
        <v>-4950776</v>
      </c>
      <c r="Q37" s="20"/>
      <c r="R37" s="20">
        <v>-4950776</v>
      </c>
      <c r="S37" s="20"/>
      <c r="T37" s="20"/>
      <c r="U37" s="20">
        <v>-4401182</v>
      </c>
      <c r="V37" s="20">
        <v>-4401182</v>
      </c>
      <c r="W37" s="20">
        <v>191814565</v>
      </c>
      <c r="X37" s="20">
        <v>163017541</v>
      </c>
      <c r="Y37" s="20">
        <v>28797024</v>
      </c>
      <c r="Z37" s="21">
        <v>17.66</v>
      </c>
      <c r="AA37" s="22">
        <v>163017541</v>
      </c>
    </row>
    <row r="38" spans="1:27" ht="12.75">
      <c r="A38" s="23" t="s">
        <v>57</v>
      </c>
      <c r="B38" s="17"/>
      <c r="C38" s="18">
        <v>259274916</v>
      </c>
      <c r="D38" s="18"/>
      <c r="E38" s="19">
        <v>285121732</v>
      </c>
      <c r="F38" s="20">
        <v>285121732</v>
      </c>
      <c r="G38" s="20">
        <v>231646276</v>
      </c>
      <c r="H38" s="20">
        <v>27628640</v>
      </c>
      <c r="I38" s="20"/>
      <c r="J38" s="20">
        <v>259274916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259274916</v>
      </c>
      <c r="X38" s="20">
        <v>285121732</v>
      </c>
      <c r="Y38" s="20">
        <v>-25846816</v>
      </c>
      <c r="Z38" s="21">
        <v>-9.07</v>
      </c>
      <c r="AA38" s="22">
        <v>285121732</v>
      </c>
    </row>
    <row r="39" spans="1:27" ht="12.75">
      <c r="A39" s="27" t="s">
        <v>61</v>
      </c>
      <c r="B39" s="35"/>
      <c r="C39" s="29">
        <f aca="true" t="shared" si="4" ref="C39:Y39">SUM(C37:C38)</f>
        <v>460441439</v>
      </c>
      <c r="D39" s="29">
        <f>SUM(D37:D38)</f>
        <v>0</v>
      </c>
      <c r="E39" s="36">
        <f t="shared" si="4"/>
        <v>448139273</v>
      </c>
      <c r="F39" s="37">
        <f t="shared" si="4"/>
        <v>448139273</v>
      </c>
      <c r="G39" s="37">
        <f t="shared" si="4"/>
        <v>432812799</v>
      </c>
      <c r="H39" s="37">
        <f t="shared" si="4"/>
        <v>27628640</v>
      </c>
      <c r="I39" s="37">
        <f t="shared" si="4"/>
        <v>0</v>
      </c>
      <c r="J39" s="37">
        <f t="shared" si="4"/>
        <v>460441439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-4950776</v>
      </c>
      <c r="Q39" s="37">
        <f t="shared" si="4"/>
        <v>0</v>
      </c>
      <c r="R39" s="37">
        <f t="shared" si="4"/>
        <v>-4950776</v>
      </c>
      <c r="S39" s="37">
        <f t="shared" si="4"/>
        <v>0</v>
      </c>
      <c r="T39" s="37">
        <f t="shared" si="4"/>
        <v>0</v>
      </c>
      <c r="U39" s="37">
        <f t="shared" si="4"/>
        <v>-4401182</v>
      </c>
      <c r="V39" s="37">
        <f t="shared" si="4"/>
        <v>-4401182</v>
      </c>
      <c r="W39" s="37">
        <f t="shared" si="4"/>
        <v>451089481</v>
      </c>
      <c r="X39" s="37">
        <f t="shared" si="4"/>
        <v>448139273</v>
      </c>
      <c r="Y39" s="37">
        <f t="shared" si="4"/>
        <v>2950208</v>
      </c>
      <c r="Z39" s="38">
        <f>+IF(X39&lt;&gt;0,+(Y39/X39)*100,0)</f>
        <v>0.6583239135124852</v>
      </c>
      <c r="AA39" s="39">
        <f>SUM(AA37:AA38)</f>
        <v>448139273</v>
      </c>
    </row>
    <row r="40" spans="1:27" ht="12.75">
      <c r="A40" s="27" t="s">
        <v>62</v>
      </c>
      <c r="B40" s="28"/>
      <c r="C40" s="29">
        <f aca="true" t="shared" si="5" ref="C40:Y40">+C34+C39</f>
        <v>881164524</v>
      </c>
      <c r="D40" s="29">
        <f>+D34+D39</f>
        <v>0</v>
      </c>
      <c r="E40" s="30">
        <f t="shared" si="5"/>
        <v>724346808</v>
      </c>
      <c r="F40" s="31">
        <f t="shared" si="5"/>
        <v>724346808</v>
      </c>
      <c r="G40" s="31">
        <f t="shared" si="5"/>
        <v>736320197</v>
      </c>
      <c r="H40" s="31">
        <f t="shared" si="5"/>
        <v>58642540</v>
      </c>
      <c r="I40" s="31">
        <f t="shared" si="5"/>
        <v>-35523616</v>
      </c>
      <c r="J40" s="31">
        <f t="shared" si="5"/>
        <v>759439121</v>
      </c>
      <c r="K40" s="31">
        <f t="shared" si="5"/>
        <v>25787483</v>
      </c>
      <c r="L40" s="31">
        <f t="shared" si="5"/>
        <v>46202500</v>
      </c>
      <c r="M40" s="31">
        <f t="shared" si="5"/>
        <v>-3012157</v>
      </c>
      <c r="N40" s="31">
        <f t="shared" si="5"/>
        <v>68977826</v>
      </c>
      <c r="O40" s="31">
        <f t="shared" si="5"/>
        <v>8309660</v>
      </c>
      <c r="P40" s="31">
        <f t="shared" si="5"/>
        <v>80517307</v>
      </c>
      <c r="Q40" s="31">
        <f t="shared" si="5"/>
        <v>-34414418</v>
      </c>
      <c r="R40" s="31">
        <f t="shared" si="5"/>
        <v>54412549</v>
      </c>
      <c r="S40" s="31">
        <f t="shared" si="5"/>
        <v>5613164</v>
      </c>
      <c r="T40" s="31">
        <f t="shared" si="5"/>
        <v>20388024</v>
      </c>
      <c r="U40" s="31">
        <f t="shared" si="5"/>
        <v>-18063758</v>
      </c>
      <c r="V40" s="31">
        <f t="shared" si="5"/>
        <v>7937430</v>
      </c>
      <c r="W40" s="31">
        <f t="shared" si="5"/>
        <v>890766926</v>
      </c>
      <c r="X40" s="31">
        <f t="shared" si="5"/>
        <v>724346808</v>
      </c>
      <c r="Y40" s="31">
        <f t="shared" si="5"/>
        <v>166420118</v>
      </c>
      <c r="Z40" s="32">
        <f>+IF(X40&lt;&gt;0,+(Y40/X40)*100,0)</f>
        <v>22.975198642692163</v>
      </c>
      <c r="AA40" s="33">
        <f>+AA34+AA39</f>
        <v>724346808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2679059699</v>
      </c>
      <c r="D42" s="43">
        <f>+D25-D40</f>
        <v>0</v>
      </c>
      <c r="E42" s="44">
        <f t="shared" si="6"/>
        <v>2970688182</v>
      </c>
      <c r="F42" s="45">
        <f t="shared" si="6"/>
        <v>2986339329</v>
      </c>
      <c r="G42" s="45">
        <f t="shared" si="6"/>
        <v>2983144798</v>
      </c>
      <c r="H42" s="45">
        <f t="shared" si="6"/>
        <v>52201261</v>
      </c>
      <c r="I42" s="45">
        <f t="shared" si="6"/>
        <v>-5760734</v>
      </c>
      <c r="J42" s="45">
        <f t="shared" si="6"/>
        <v>3029585325</v>
      </c>
      <c r="K42" s="45">
        <f t="shared" si="6"/>
        <v>-26740254</v>
      </c>
      <c r="L42" s="45">
        <f t="shared" si="6"/>
        <v>-11465292</v>
      </c>
      <c r="M42" s="45">
        <f t="shared" si="6"/>
        <v>29285154</v>
      </c>
      <c r="N42" s="45">
        <f t="shared" si="6"/>
        <v>-8920392</v>
      </c>
      <c r="O42" s="45">
        <f t="shared" si="6"/>
        <v>-26966769</v>
      </c>
      <c r="P42" s="45">
        <f t="shared" si="6"/>
        <v>-28006417</v>
      </c>
      <c r="Q42" s="45">
        <f t="shared" si="6"/>
        <v>-38931084</v>
      </c>
      <c r="R42" s="45">
        <f t="shared" si="6"/>
        <v>-93904270</v>
      </c>
      <c r="S42" s="45">
        <f t="shared" si="6"/>
        <v>78808516</v>
      </c>
      <c r="T42" s="45">
        <f t="shared" si="6"/>
        <v>-12822411</v>
      </c>
      <c r="U42" s="45">
        <f t="shared" si="6"/>
        <v>-82993548</v>
      </c>
      <c r="V42" s="45">
        <f t="shared" si="6"/>
        <v>-17007443</v>
      </c>
      <c r="W42" s="45">
        <f t="shared" si="6"/>
        <v>2909753220</v>
      </c>
      <c r="X42" s="45">
        <f t="shared" si="6"/>
        <v>2986339329</v>
      </c>
      <c r="Y42" s="45">
        <f t="shared" si="6"/>
        <v>-76586109</v>
      </c>
      <c r="Z42" s="46">
        <f>+IF(X42&lt;&gt;0,+(Y42/X42)*100,0)</f>
        <v>-2.564548116025565</v>
      </c>
      <c r="AA42" s="47">
        <f>+AA25-AA40</f>
        <v>2986339329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2519731750</v>
      </c>
      <c r="D45" s="18"/>
      <c r="E45" s="19">
        <v>2884845103</v>
      </c>
      <c r="F45" s="20">
        <v>2900496250</v>
      </c>
      <c r="G45" s="20">
        <v>2910312645</v>
      </c>
      <c r="H45" s="20">
        <v>52261082</v>
      </c>
      <c r="I45" s="20">
        <v>-5760734</v>
      </c>
      <c r="J45" s="20">
        <v>2956812993</v>
      </c>
      <c r="K45" s="20">
        <v>-26740253</v>
      </c>
      <c r="L45" s="20">
        <v>-11465296</v>
      </c>
      <c r="M45" s="20">
        <v>29285154</v>
      </c>
      <c r="N45" s="20">
        <v>-8920395</v>
      </c>
      <c r="O45" s="20">
        <v>-26966766</v>
      </c>
      <c r="P45" s="20">
        <v>-28006420</v>
      </c>
      <c r="Q45" s="20">
        <v>-38931087</v>
      </c>
      <c r="R45" s="20">
        <v>-93904273</v>
      </c>
      <c r="S45" s="20">
        <v>78808513</v>
      </c>
      <c r="T45" s="20">
        <v>-12822410</v>
      </c>
      <c r="U45" s="20">
        <v>-82993546</v>
      </c>
      <c r="V45" s="20">
        <v>-17007443</v>
      </c>
      <c r="W45" s="20">
        <v>2836980882</v>
      </c>
      <c r="X45" s="20">
        <v>2900496250</v>
      </c>
      <c r="Y45" s="20">
        <v>-63515368</v>
      </c>
      <c r="Z45" s="48">
        <v>-2.19</v>
      </c>
      <c r="AA45" s="22">
        <v>2900496250</v>
      </c>
    </row>
    <row r="46" spans="1:27" ht="12.75">
      <c r="A46" s="23" t="s">
        <v>67</v>
      </c>
      <c r="B46" s="17"/>
      <c r="C46" s="18">
        <v>72772328</v>
      </c>
      <c r="D46" s="18"/>
      <c r="E46" s="19">
        <v>85843079</v>
      </c>
      <c r="F46" s="20">
        <v>85843079</v>
      </c>
      <c r="G46" s="20">
        <v>72832146</v>
      </c>
      <c r="H46" s="20">
        <v>-59819</v>
      </c>
      <c r="I46" s="20"/>
      <c r="J46" s="20">
        <v>72772327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72772327</v>
      </c>
      <c r="X46" s="20">
        <v>85843079</v>
      </c>
      <c r="Y46" s="20">
        <v>-13070752</v>
      </c>
      <c r="Z46" s="48">
        <v>-15.23</v>
      </c>
      <c r="AA46" s="22">
        <v>85843079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2592504078</v>
      </c>
      <c r="D48" s="51">
        <f>SUM(D45:D47)</f>
        <v>0</v>
      </c>
      <c r="E48" s="52">
        <f t="shared" si="7"/>
        <v>2970688182</v>
      </c>
      <c r="F48" s="53">
        <f t="shared" si="7"/>
        <v>2986339329</v>
      </c>
      <c r="G48" s="53">
        <f t="shared" si="7"/>
        <v>2983144791</v>
      </c>
      <c r="H48" s="53">
        <f t="shared" si="7"/>
        <v>52201263</v>
      </c>
      <c r="I48" s="53">
        <f t="shared" si="7"/>
        <v>-5760734</v>
      </c>
      <c r="J48" s="53">
        <f t="shared" si="7"/>
        <v>3029585320</v>
      </c>
      <c r="K48" s="53">
        <f t="shared" si="7"/>
        <v>-26740253</v>
      </c>
      <c r="L48" s="53">
        <f t="shared" si="7"/>
        <v>-11465296</v>
      </c>
      <c r="M48" s="53">
        <f t="shared" si="7"/>
        <v>29285154</v>
      </c>
      <c r="N48" s="53">
        <f t="shared" si="7"/>
        <v>-8920395</v>
      </c>
      <c r="O48" s="53">
        <f t="shared" si="7"/>
        <v>-26966766</v>
      </c>
      <c r="P48" s="53">
        <f t="shared" si="7"/>
        <v>-28006420</v>
      </c>
      <c r="Q48" s="53">
        <f t="shared" si="7"/>
        <v>-38931087</v>
      </c>
      <c r="R48" s="53">
        <f t="shared" si="7"/>
        <v>-93904273</v>
      </c>
      <c r="S48" s="53">
        <f t="shared" si="7"/>
        <v>78808513</v>
      </c>
      <c r="T48" s="53">
        <f t="shared" si="7"/>
        <v>-12822410</v>
      </c>
      <c r="U48" s="53">
        <f t="shared" si="7"/>
        <v>-82993546</v>
      </c>
      <c r="V48" s="53">
        <f t="shared" si="7"/>
        <v>-17007443</v>
      </c>
      <c r="W48" s="53">
        <f t="shared" si="7"/>
        <v>2909753209</v>
      </c>
      <c r="X48" s="53">
        <f t="shared" si="7"/>
        <v>2986339329</v>
      </c>
      <c r="Y48" s="53">
        <f t="shared" si="7"/>
        <v>-76586120</v>
      </c>
      <c r="Z48" s="54">
        <f>+IF(X48&lt;&gt;0,+(Y48/X48)*100,0)</f>
        <v>-2.564548484369507</v>
      </c>
      <c r="AA48" s="55">
        <f>SUM(AA45:AA47)</f>
        <v>2986339329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21454343</v>
      </c>
      <c r="D6" s="18"/>
      <c r="E6" s="19">
        <v>7000000</v>
      </c>
      <c r="F6" s="20">
        <v>7000000</v>
      </c>
      <c r="G6" s="20">
        <v>-142974143</v>
      </c>
      <c r="H6" s="20">
        <v>-49777618</v>
      </c>
      <c r="I6" s="20">
        <v>352043342</v>
      </c>
      <c r="J6" s="20">
        <v>159291581</v>
      </c>
      <c r="K6" s="20">
        <v>-127414388</v>
      </c>
      <c r="L6" s="20">
        <v>-32480098</v>
      </c>
      <c r="M6" s="20">
        <v>44726173</v>
      </c>
      <c r="N6" s="20">
        <v>-115168313</v>
      </c>
      <c r="O6" s="20">
        <v>-34243753</v>
      </c>
      <c r="P6" s="20">
        <v>-28539244</v>
      </c>
      <c r="Q6" s="20">
        <v>-202304791</v>
      </c>
      <c r="R6" s="20">
        <v>-265087788</v>
      </c>
      <c r="S6" s="20">
        <v>-35201929</v>
      </c>
      <c r="T6" s="20">
        <v>-36204412</v>
      </c>
      <c r="U6" s="20">
        <v>-270415882</v>
      </c>
      <c r="V6" s="20">
        <v>-341822223</v>
      </c>
      <c r="W6" s="20">
        <v>-562786743</v>
      </c>
      <c r="X6" s="20">
        <v>7000000</v>
      </c>
      <c r="Y6" s="20">
        <v>-569786743</v>
      </c>
      <c r="Z6" s="21">
        <v>-8139.81</v>
      </c>
      <c r="AA6" s="22">
        <v>7000000</v>
      </c>
    </row>
    <row r="7" spans="1:27" ht="12.75">
      <c r="A7" s="23" t="s">
        <v>34</v>
      </c>
      <c r="B7" s="17"/>
      <c r="C7" s="18">
        <v>40958388</v>
      </c>
      <c r="D7" s="18"/>
      <c r="E7" s="19">
        <v>56993906</v>
      </c>
      <c r="F7" s="20">
        <v>56993906</v>
      </c>
      <c r="G7" s="20">
        <v>43588435</v>
      </c>
      <c r="H7" s="20">
        <v>-1741150</v>
      </c>
      <c r="I7" s="20">
        <v>31147538</v>
      </c>
      <c r="J7" s="20">
        <v>72994823</v>
      </c>
      <c r="K7" s="20">
        <v>-10244165</v>
      </c>
      <c r="L7" s="20"/>
      <c r="M7" s="20">
        <v>-23723881</v>
      </c>
      <c r="N7" s="20">
        <v>-33968046</v>
      </c>
      <c r="O7" s="20">
        <v>-15030254</v>
      </c>
      <c r="P7" s="20">
        <v>101941</v>
      </c>
      <c r="Q7" s="20">
        <v>2455872</v>
      </c>
      <c r="R7" s="20">
        <v>-12472441</v>
      </c>
      <c r="S7" s="20">
        <v>389560</v>
      </c>
      <c r="T7" s="20">
        <v>608893</v>
      </c>
      <c r="U7" s="20"/>
      <c r="V7" s="20">
        <v>998453</v>
      </c>
      <c r="W7" s="20">
        <v>27552789</v>
      </c>
      <c r="X7" s="20">
        <v>56993906</v>
      </c>
      <c r="Y7" s="20">
        <v>-29441117</v>
      </c>
      <c r="Z7" s="21">
        <v>-51.66</v>
      </c>
      <c r="AA7" s="22">
        <v>56993906</v>
      </c>
    </row>
    <row r="8" spans="1:27" ht="12.75">
      <c r="A8" s="23" t="s">
        <v>35</v>
      </c>
      <c r="B8" s="17"/>
      <c r="C8" s="18">
        <v>291675099</v>
      </c>
      <c r="D8" s="18"/>
      <c r="E8" s="19">
        <v>819511211</v>
      </c>
      <c r="F8" s="20">
        <v>819511211</v>
      </c>
      <c r="G8" s="20">
        <v>1074074260</v>
      </c>
      <c r="H8" s="20">
        <v>-698221958</v>
      </c>
      <c r="I8" s="20">
        <v>46490625</v>
      </c>
      <c r="J8" s="20">
        <v>422342927</v>
      </c>
      <c r="K8" s="20">
        <v>35272365</v>
      </c>
      <c r="L8" s="20">
        <v>40980369</v>
      </c>
      <c r="M8" s="20">
        <v>30093212</v>
      </c>
      <c r="N8" s="20">
        <v>106345946</v>
      </c>
      <c r="O8" s="20">
        <v>36707668</v>
      </c>
      <c r="P8" s="20">
        <v>59483184</v>
      </c>
      <c r="Q8" s="20">
        <v>33901742</v>
      </c>
      <c r="R8" s="20">
        <v>130092594</v>
      </c>
      <c r="S8" s="20">
        <v>37520929</v>
      </c>
      <c r="T8" s="20">
        <v>56725671</v>
      </c>
      <c r="U8" s="20">
        <v>45709368</v>
      </c>
      <c r="V8" s="20">
        <v>139955968</v>
      </c>
      <c r="W8" s="20">
        <v>798737435</v>
      </c>
      <c r="X8" s="20">
        <v>819511211</v>
      </c>
      <c r="Y8" s="20">
        <v>-20773776</v>
      </c>
      <c r="Z8" s="21">
        <v>-2.53</v>
      </c>
      <c r="AA8" s="22">
        <v>819511211</v>
      </c>
    </row>
    <row r="9" spans="1:27" ht="12.75">
      <c r="A9" s="23" t="s">
        <v>36</v>
      </c>
      <c r="B9" s="17"/>
      <c r="C9" s="18">
        <v>1126038290</v>
      </c>
      <c r="D9" s="18"/>
      <c r="E9" s="19"/>
      <c r="F9" s="20"/>
      <c r="G9" s="20">
        <v>1047742745</v>
      </c>
      <c r="H9" s="20">
        <v>82466909</v>
      </c>
      <c r="I9" s="20">
        <v>9232713</v>
      </c>
      <c r="J9" s="20">
        <v>1139442367</v>
      </c>
      <c r="K9" s="20">
        <v>4887113</v>
      </c>
      <c r="L9" s="20">
        <v>11240295</v>
      </c>
      <c r="M9" s="20">
        <v>23764177</v>
      </c>
      <c r="N9" s="20">
        <v>39891585</v>
      </c>
      <c r="O9" s="20">
        <v>11860263</v>
      </c>
      <c r="P9" s="20">
        <v>7214032</v>
      </c>
      <c r="Q9" s="20">
        <v>26134927</v>
      </c>
      <c r="R9" s="20">
        <v>45209222</v>
      </c>
      <c r="S9" s="20">
        <v>5788875</v>
      </c>
      <c r="T9" s="20">
        <v>4379327</v>
      </c>
      <c r="U9" s="20">
        <v>36126585</v>
      </c>
      <c r="V9" s="20">
        <v>46294787</v>
      </c>
      <c r="W9" s="20">
        <v>1270837961</v>
      </c>
      <c r="X9" s="20"/>
      <c r="Y9" s="20">
        <v>1270837961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16432806</v>
      </c>
      <c r="D11" s="18"/>
      <c r="E11" s="19">
        <v>10000000</v>
      </c>
      <c r="F11" s="20">
        <v>10000000</v>
      </c>
      <c r="G11" s="20">
        <v>15614211</v>
      </c>
      <c r="H11" s="20">
        <v>-1362381</v>
      </c>
      <c r="I11" s="20">
        <v>-64348</v>
      </c>
      <c r="J11" s="20">
        <v>14187482</v>
      </c>
      <c r="K11" s="20">
        <v>-209626</v>
      </c>
      <c r="L11" s="20">
        <v>1110924</v>
      </c>
      <c r="M11" s="20">
        <v>3211822</v>
      </c>
      <c r="N11" s="20">
        <v>4113120</v>
      </c>
      <c r="O11" s="20">
        <v>112020</v>
      </c>
      <c r="P11" s="20">
        <v>-1273682</v>
      </c>
      <c r="Q11" s="20">
        <v>357901</v>
      </c>
      <c r="R11" s="20">
        <v>-803761</v>
      </c>
      <c r="S11" s="20">
        <v>1158675</v>
      </c>
      <c r="T11" s="20">
        <v>2160145</v>
      </c>
      <c r="U11" s="20">
        <v>2825519</v>
      </c>
      <c r="V11" s="20">
        <v>6144339</v>
      </c>
      <c r="W11" s="20">
        <v>23641180</v>
      </c>
      <c r="X11" s="20">
        <v>10000000</v>
      </c>
      <c r="Y11" s="20">
        <v>13641180</v>
      </c>
      <c r="Z11" s="21">
        <v>136.41</v>
      </c>
      <c r="AA11" s="22">
        <v>10000000</v>
      </c>
    </row>
    <row r="12" spans="1:27" ht="12.75">
      <c r="A12" s="27" t="s">
        <v>39</v>
      </c>
      <c r="B12" s="28"/>
      <c r="C12" s="29">
        <f aca="true" t="shared" si="0" ref="C12:Y12">SUM(C6:C11)</f>
        <v>1496558926</v>
      </c>
      <c r="D12" s="29">
        <f>SUM(D6:D11)</f>
        <v>0</v>
      </c>
      <c r="E12" s="30">
        <f t="shared" si="0"/>
        <v>893505117</v>
      </c>
      <c r="F12" s="31">
        <f t="shared" si="0"/>
        <v>893505117</v>
      </c>
      <c r="G12" s="31">
        <f t="shared" si="0"/>
        <v>2038045508</v>
      </c>
      <c r="H12" s="31">
        <f t="shared" si="0"/>
        <v>-668636198</v>
      </c>
      <c r="I12" s="31">
        <f t="shared" si="0"/>
        <v>438849870</v>
      </c>
      <c r="J12" s="31">
        <f t="shared" si="0"/>
        <v>1808259180</v>
      </c>
      <c r="K12" s="31">
        <f t="shared" si="0"/>
        <v>-97708701</v>
      </c>
      <c r="L12" s="31">
        <f t="shared" si="0"/>
        <v>20851490</v>
      </c>
      <c r="M12" s="31">
        <f t="shared" si="0"/>
        <v>78071503</v>
      </c>
      <c r="N12" s="31">
        <f t="shared" si="0"/>
        <v>1214292</v>
      </c>
      <c r="O12" s="31">
        <f t="shared" si="0"/>
        <v>-594056</v>
      </c>
      <c r="P12" s="31">
        <f t="shared" si="0"/>
        <v>36986231</v>
      </c>
      <c r="Q12" s="31">
        <f t="shared" si="0"/>
        <v>-139454349</v>
      </c>
      <c r="R12" s="31">
        <f t="shared" si="0"/>
        <v>-103062174</v>
      </c>
      <c r="S12" s="31">
        <f t="shared" si="0"/>
        <v>9656110</v>
      </c>
      <c r="T12" s="31">
        <f t="shared" si="0"/>
        <v>27669624</v>
      </c>
      <c r="U12" s="31">
        <f t="shared" si="0"/>
        <v>-185754410</v>
      </c>
      <c r="V12" s="31">
        <f t="shared" si="0"/>
        <v>-148428676</v>
      </c>
      <c r="W12" s="31">
        <f t="shared" si="0"/>
        <v>1557982622</v>
      </c>
      <c r="X12" s="31">
        <f t="shared" si="0"/>
        <v>893505117</v>
      </c>
      <c r="Y12" s="31">
        <f t="shared" si="0"/>
        <v>664477505</v>
      </c>
      <c r="Z12" s="32">
        <f>+IF(X12&lt;&gt;0,+(Y12/X12)*100,0)</f>
        <v>74.36750974980706</v>
      </c>
      <c r="AA12" s="33">
        <f>SUM(AA6:AA11)</f>
        <v>893505117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11543485</v>
      </c>
      <c r="D16" s="18"/>
      <c r="E16" s="19">
        <v>12800000</v>
      </c>
      <c r="F16" s="20">
        <v>12800000</v>
      </c>
      <c r="G16" s="24">
        <v>8913438</v>
      </c>
      <c r="H16" s="24">
        <v>2473334</v>
      </c>
      <c r="I16" s="24">
        <v>-5606974</v>
      </c>
      <c r="J16" s="20">
        <v>5779798</v>
      </c>
      <c r="K16" s="24"/>
      <c r="L16" s="24"/>
      <c r="M16" s="20">
        <v>5663</v>
      </c>
      <c r="N16" s="24">
        <v>5663</v>
      </c>
      <c r="O16" s="24">
        <v>43392</v>
      </c>
      <c r="P16" s="24"/>
      <c r="Q16" s="20"/>
      <c r="R16" s="24">
        <v>43392</v>
      </c>
      <c r="S16" s="24"/>
      <c r="T16" s="20"/>
      <c r="U16" s="24"/>
      <c r="V16" s="24"/>
      <c r="W16" s="24">
        <v>5828853</v>
      </c>
      <c r="X16" s="20">
        <v>12800000</v>
      </c>
      <c r="Y16" s="24">
        <v>-6971147</v>
      </c>
      <c r="Z16" s="25">
        <v>-54.46</v>
      </c>
      <c r="AA16" s="26">
        <v>12800000</v>
      </c>
    </row>
    <row r="17" spans="1:27" ht="12.75">
      <c r="A17" s="23" t="s">
        <v>43</v>
      </c>
      <c r="B17" s="17"/>
      <c r="C17" s="18">
        <v>100370000</v>
      </c>
      <c r="D17" s="18"/>
      <c r="E17" s="19">
        <v>275000000</v>
      </c>
      <c r="F17" s="20">
        <v>275000000</v>
      </c>
      <c r="G17" s="20">
        <v>168005000</v>
      </c>
      <c r="H17" s="20">
        <v>-67635000</v>
      </c>
      <c r="I17" s="20"/>
      <c r="J17" s="20">
        <v>100370000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100370000</v>
      </c>
      <c r="X17" s="20">
        <v>275000000</v>
      </c>
      <c r="Y17" s="20">
        <v>-174630000</v>
      </c>
      <c r="Z17" s="21">
        <v>-63.5</v>
      </c>
      <c r="AA17" s="22">
        <v>275000000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5327223959</v>
      </c>
      <c r="D19" s="18"/>
      <c r="E19" s="19">
        <v>6224950137</v>
      </c>
      <c r="F19" s="20">
        <v>6184189884</v>
      </c>
      <c r="G19" s="20">
        <v>5726161205</v>
      </c>
      <c r="H19" s="20">
        <v>-395086776</v>
      </c>
      <c r="I19" s="20">
        <v>993464</v>
      </c>
      <c r="J19" s="20">
        <v>5332067893</v>
      </c>
      <c r="K19" s="20">
        <v>2998353</v>
      </c>
      <c r="L19" s="20">
        <v>2757486</v>
      </c>
      <c r="M19" s="20">
        <v>21577326</v>
      </c>
      <c r="N19" s="20">
        <v>27333165</v>
      </c>
      <c r="O19" s="20">
        <v>11546411</v>
      </c>
      <c r="P19" s="20">
        <v>1092883</v>
      </c>
      <c r="Q19" s="20">
        <v>50824422</v>
      </c>
      <c r="R19" s="20">
        <v>63463716</v>
      </c>
      <c r="S19" s="20">
        <v>7369422</v>
      </c>
      <c r="T19" s="20">
        <v>4804266</v>
      </c>
      <c r="U19" s="20">
        <v>29056460</v>
      </c>
      <c r="V19" s="20">
        <v>41230148</v>
      </c>
      <c r="W19" s="20">
        <v>5464094922</v>
      </c>
      <c r="X19" s="20">
        <v>6184189884</v>
      </c>
      <c r="Y19" s="20">
        <v>-720094962</v>
      </c>
      <c r="Z19" s="21">
        <v>-11.64</v>
      </c>
      <c r="AA19" s="22">
        <v>6184189884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3964094</v>
      </c>
      <c r="D22" s="18"/>
      <c r="E22" s="19"/>
      <c r="F22" s="20"/>
      <c r="G22" s="20"/>
      <c r="H22" s="20">
        <v>3964094</v>
      </c>
      <c r="I22" s="20"/>
      <c r="J22" s="20">
        <v>3964094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3964094</v>
      </c>
      <c r="X22" s="20"/>
      <c r="Y22" s="20">
        <v>3964094</v>
      </c>
      <c r="Z22" s="21"/>
      <c r="AA22" s="22"/>
    </row>
    <row r="23" spans="1:27" ht="12.75">
      <c r="A23" s="23" t="s">
        <v>48</v>
      </c>
      <c r="B23" s="17"/>
      <c r="C23" s="18">
        <v>10100</v>
      </c>
      <c r="D23" s="18"/>
      <c r="E23" s="19">
        <v>10100</v>
      </c>
      <c r="F23" s="20">
        <v>10100</v>
      </c>
      <c r="G23" s="24">
        <v>10100</v>
      </c>
      <c r="H23" s="24"/>
      <c r="I23" s="24"/>
      <c r="J23" s="20">
        <v>10100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10100</v>
      </c>
      <c r="X23" s="20">
        <v>10100</v>
      </c>
      <c r="Y23" s="24"/>
      <c r="Z23" s="25"/>
      <c r="AA23" s="26">
        <v>10100</v>
      </c>
    </row>
    <row r="24" spans="1:27" ht="12.75">
      <c r="A24" s="27" t="s">
        <v>49</v>
      </c>
      <c r="B24" s="35"/>
      <c r="C24" s="29">
        <f aca="true" t="shared" si="1" ref="C24:Y24">SUM(C15:C23)</f>
        <v>5443111638</v>
      </c>
      <c r="D24" s="29">
        <f>SUM(D15:D23)</f>
        <v>0</v>
      </c>
      <c r="E24" s="36">
        <f t="shared" si="1"/>
        <v>6512760237</v>
      </c>
      <c r="F24" s="37">
        <f t="shared" si="1"/>
        <v>6471999984</v>
      </c>
      <c r="G24" s="37">
        <f t="shared" si="1"/>
        <v>5903089743</v>
      </c>
      <c r="H24" s="37">
        <f t="shared" si="1"/>
        <v>-456284348</v>
      </c>
      <c r="I24" s="37">
        <f t="shared" si="1"/>
        <v>-4613510</v>
      </c>
      <c r="J24" s="37">
        <f t="shared" si="1"/>
        <v>5442191885</v>
      </c>
      <c r="K24" s="37">
        <f t="shared" si="1"/>
        <v>2998353</v>
      </c>
      <c r="L24" s="37">
        <f t="shared" si="1"/>
        <v>2757486</v>
      </c>
      <c r="M24" s="37">
        <f t="shared" si="1"/>
        <v>21582989</v>
      </c>
      <c r="N24" s="37">
        <f t="shared" si="1"/>
        <v>27338828</v>
      </c>
      <c r="O24" s="37">
        <f t="shared" si="1"/>
        <v>11589803</v>
      </c>
      <c r="P24" s="37">
        <f t="shared" si="1"/>
        <v>1092883</v>
      </c>
      <c r="Q24" s="37">
        <f t="shared" si="1"/>
        <v>50824422</v>
      </c>
      <c r="R24" s="37">
        <f t="shared" si="1"/>
        <v>63507108</v>
      </c>
      <c r="S24" s="37">
        <f t="shared" si="1"/>
        <v>7369422</v>
      </c>
      <c r="T24" s="37">
        <f t="shared" si="1"/>
        <v>4804266</v>
      </c>
      <c r="U24" s="37">
        <f t="shared" si="1"/>
        <v>29056460</v>
      </c>
      <c r="V24" s="37">
        <f t="shared" si="1"/>
        <v>41230148</v>
      </c>
      <c r="W24" s="37">
        <f t="shared" si="1"/>
        <v>5574267969</v>
      </c>
      <c r="X24" s="37">
        <f t="shared" si="1"/>
        <v>6471999984</v>
      </c>
      <c r="Y24" s="37">
        <f t="shared" si="1"/>
        <v>-897732015</v>
      </c>
      <c r="Z24" s="38">
        <f>+IF(X24&lt;&gt;0,+(Y24/X24)*100,0)</f>
        <v>-13.87101386309274</v>
      </c>
      <c r="AA24" s="39">
        <f>SUM(AA15:AA23)</f>
        <v>6471999984</v>
      </c>
    </row>
    <row r="25" spans="1:27" ht="12.75">
      <c r="A25" s="27" t="s">
        <v>50</v>
      </c>
      <c r="B25" s="28"/>
      <c r="C25" s="29">
        <f aca="true" t="shared" si="2" ref="C25:Y25">+C12+C24</f>
        <v>6939670564</v>
      </c>
      <c r="D25" s="29">
        <f>+D12+D24</f>
        <v>0</v>
      </c>
      <c r="E25" s="30">
        <f t="shared" si="2"/>
        <v>7406265354</v>
      </c>
      <c r="F25" s="31">
        <f t="shared" si="2"/>
        <v>7365505101</v>
      </c>
      <c r="G25" s="31">
        <f t="shared" si="2"/>
        <v>7941135251</v>
      </c>
      <c r="H25" s="31">
        <f t="shared" si="2"/>
        <v>-1124920546</v>
      </c>
      <c r="I25" s="31">
        <f t="shared" si="2"/>
        <v>434236360</v>
      </c>
      <c r="J25" s="31">
        <f t="shared" si="2"/>
        <v>7250451065</v>
      </c>
      <c r="K25" s="31">
        <f t="shared" si="2"/>
        <v>-94710348</v>
      </c>
      <c r="L25" s="31">
        <f t="shared" si="2"/>
        <v>23608976</v>
      </c>
      <c r="M25" s="31">
        <f t="shared" si="2"/>
        <v>99654492</v>
      </c>
      <c r="N25" s="31">
        <f t="shared" si="2"/>
        <v>28553120</v>
      </c>
      <c r="O25" s="31">
        <f t="shared" si="2"/>
        <v>10995747</v>
      </c>
      <c r="P25" s="31">
        <f t="shared" si="2"/>
        <v>38079114</v>
      </c>
      <c r="Q25" s="31">
        <f t="shared" si="2"/>
        <v>-88629927</v>
      </c>
      <c r="R25" s="31">
        <f t="shared" si="2"/>
        <v>-39555066</v>
      </c>
      <c r="S25" s="31">
        <f t="shared" si="2"/>
        <v>17025532</v>
      </c>
      <c r="T25" s="31">
        <f t="shared" si="2"/>
        <v>32473890</v>
      </c>
      <c r="U25" s="31">
        <f t="shared" si="2"/>
        <v>-156697950</v>
      </c>
      <c r="V25" s="31">
        <f t="shared" si="2"/>
        <v>-107198528</v>
      </c>
      <c r="W25" s="31">
        <f t="shared" si="2"/>
        <v>7132250591</v>
      </c>
      <c r="X25" s="31">
        <f t="shared" si="2"/>
        <v>7365505101</v>
      </c>
      <c r="Y25" s="31">
        <f t="shared" si="2"/>
        <v>-233254510</v>
      </c>
      <c r="Z25" s="32">
        <f>+IF(X25&lt;&gt;0,+(Y25/X25)*100,0)</f>
        <v>-3.166850158970516</v>
      </c>
      <c r="AA25" s="33">
        <f>+AA12+AA24</f>
        <v>7365505101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2013203</v>
      </c>
      <c r="D30" s="18"/>
      <c r="E30" s="19"/>
      <c r="F30" s="20"/>
      <c r="G30" s="20">
        <v>2013203</v>
      </c>
      <c r="H30" s="20"/>
      <c r="I30" s="20"/>
      <c r="J30" s="20">
        <v>2013203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2013203</v>
      </c>
      <c r="X30" s="20"/>
      <c r="Y30" s="20">
        <v>2013203</v>
      </c>
      <c r="Z30" s="21"/>
      <c r="AA30" s="22"/>
    </row>
    <row r="31" spans="1:27" ht="12.75">
      <c r="A31" s="23" t="s">
        <v>55</v>
      </c>
      <c r="B31" s="17"/>
      <c r="C31" s="18">
        <v>40808659</v>
      </c>
      <c r="D31" s="18"/>
      <c r="E31" s="19">
        <v>16000000</v>
      </c>
      <c r="F31" s="20">
        <v>16000000</v>
      </c>
      <c r="G31" s="20">
        <v>43139471</v>
      </c>
      <c r="H31" s="20">
        <v>-16323</v>
      </c>
      <c r="I31" s="20">
        <v>-71</v>
      </c>
      <c r="J31" s="20">
        <v>43123077</v>
      </c>
      <c r="K31" s="20">
        <v>-2864</v>
      </c>
      <c r="L31" s="20">
        <v>-100580</v>
      </c>
      <c r="M31" s="20">
        <v>-32711</v>
      </c>
      <c r="N31" s="20">
        <v>-136155</v>
      </c>
      <c r="O31" s="20">
        <v>11665</v>
      </c>
      <c r="P31" s="20">
        <v>100237</v>
      </c>
      <c r="Q31" s="20">
        <v>-38040</v>
      </c>
      <c r="R31" s="20">
        <v>73862</v>
      </c>
      <c r="S31" s="20">
        <v>4920</v>
      </c>
      <c r="T31" s="20"/>
      <c r="U31" s="20">
        <v>-38890</v>
      </c>
      <c r="V31" s="20">
        <v>-33970</v>
      </c>
      <c r="W31" s="20">
        <v>43026814</v>
      </c>
      <c r="X31" s="20">
        <v>16000000</v>
      </c>
      <c r="Y31" s="20">
        <v>27026814</v>
      </c>
      <c r="Z31" s="21">
        <v>168.92</v>
      </c>
      <c r="AA31" s="22">
        <v>16000000</v>
      </c>
    </row>
    <row r="32" spans="1:27" ht="12.75">
      <c r="A32" s="23" t="s">
        <v>56</v>
      </c>
      <c r="B32" s="17"/>
      <c r="C32" s="18">
        <v>2166776476</v>
      </c>
      <c r="D32" s="18"/>
      <c r="E32" s="19">
        <v>470654999</v>
      </c>
      <c r="F32" s="20">
        <v>470654999</v>
      </c>
      <c r="G32" s="20">
        <v>1625045865</v>
      </c>
      <c r="H32" s="20">
        <v>367991356</v>
      </c>
      <c r="I32" s="20">
        <v>145679755</v>
      </c>
      <c r="J32" s="20">
        <v>2138716976</v>
      </c>
      <c r="K32" s="20">
        <v>-100111317</v>
      </c>
      <c r="L32" s="20">
        <v>32288877</v>
      </c>
      <c r="M32" s="20">
        <v>-24121085</v>
      </c>
      <c r="N32" s="20">
        <v>-91943525</v>
      </c>
      <c r="O32" s="20">
        <v>35523931</v>
      </c>
      <c r="P32" s="20">
        <v>29049310</v>
      </c>
      <c r="Q32" s="20">
        <v>-56511524</v>
      </c>
      <c r="R32" s="20">
        <v>8061717</v>
      </c>
      <c r="S32" s="20">
        <v>52898686</v>
      </c>
      <c r="T32" s="20">
        <v>6350404</v>
      </c>
      <c r="U32" s="20">
        <v>14811975</v>
      </c>
      <c r="V32" s="20">
        <v>74061065</v>
      </c>
      <c r="W32" s="20">
        <v>2128896233</v>
      </c>
      <c r="X32" s="20">
        <v>470654999</v>
      </c>
      <c r="Y32" s="20">
        <v>1658241234</v>
      </c>
      <c r="Z32" s="21">
        <v>352.33</v>
      </c>
      <c r="AA32" s="22">
        <v>470654999</v>
      </c>
    </row>
    <row r="33" spans="1:27" ht="12.75">
      <c r="A33" s="23" t="s">
        <v>57</v>
      </c>
      <c r="B33" s="17"/>
      <c r="C33" s="18">
        <v>266074267</v>
      </c>
      <c r="D33" s="18"/>
      <c r="E33" s="19">
        <v>240000000</v>
      </c>
      <c r="F33" s="20">
        <v>240000000</v>
      </c>
      <c r="G33" s="20">
        <v>240414484</v>
      </c>
      <c r="H33" s="20">
        <v>25659783</v>
      </c>
      <c r="I33" s="20"/>
      <c r="J33" s="20">
        <v>266074267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266074267</v>
      </c>
      <c r="X33" s="20">
        <v>240000000</v>
      </c>
      <c r="Y33" s="20">
        <v>26074267</v>
      </c>
      <c r="Z33" s="21">
        <v>10.86</v>
      </c>
      <c r="AA33" s="22">
        <v>240000000</v>
      </c>
    </row>
    <row r="34" spans="1:27" ht="12.75">
      <c r="A34" s="27" t="s">
        <v>58</v>
      </c>
      <c r="B34" s="28"/>
      <c r="C34" s="29">
        <f aca="true" t="shared" si="3" ref="C34:Y34">SUM(C29:C33)</f>
        <v>2475672605</v>
      </c>
      <c r="D34" s="29">
        <f>SUM(D29:D33)</f>
        <v>0</v>
      </c>
      <c r="E34" s="30">
        <f t="shared" si="3"/>
        <v>726654999</v>
      </c>
      <c r="F34" s="31">
        <f t="shared" si="3"/>
        <v>726654999</v>
      </c>
      <c r="G34" s="31">
        <f t="shared" si="3"/>
        <v>1910613023</v>
      </c>
      <c r="H34" s="31">
        <f t="shared" si="3"/>
        <v>393634816</v>
      </c>
      <c r="I34" s="31">
        <f t="shared" si="3"/>
        <v>145679684</v>
      </c>
      <c r="J34" s="31">
        <f t="shared" si="3"/>
        <v>2449927523</v>
      </c>
      <c r="K34" s="31">
        <f t="shared" si="3"/>
        <v>-100114181</v>
      </c>
      <c r="L34" s="31">
        <f t="shared" si="3"/>
        <v>32188297</v>
      </c>
      <c r="M34" s="31">
        <f t="shared" si="3"/>
        <v>-24153796</v>
      </c>
      <c r="N34" s="31">
        <f t="shared" si="3"/>
        <v>-92079680</v>
      </c>
      <c r="O34" s="31">
        <f t="shared" si="3"/>
        <v>35535596</v>
      </c>
      <c r="P34" s="31">
        <f t="shared" si="3"/>
        <v>29149547</v>
      </c>
      <c r="Q34" s="31">
        <f t="shared" si="3"/>
        <v>-56549564</v>
      </c>
      <c r="R34" s="31">
        <f t="shared" si="3"/>
        <v>8135579</v>
      </c>
      <c r="S34" s="31">
        <f t="shared" si="3"/>
        <v>52903606</v>
      </c>
      <c r="T34" s="31">
        <f t="shared" si="3"/>
        <v>6350404</v>
      </c>
      <c r="U34" s="31">
        <f t="shared" si="3"/>
        <v>14773085</v>
      </c>
      <c r="V34" s="31">
        <f t="shared" si="3"/>
        <v>74027095</v>
      </c>
      <c r="W34" s="31">
        <f t="shared" si="3"/>
        <v>2440010517</v>
      </c>
      <c r="X34" s="31">
        <f t="shared" si="3"/>
        <v>726654999</v>
      </c>
      <c r="Y34" s="31">
        <f t="shared" si="3"/>
        <v>1713355518</v>
      </c>
      <c r="Z34" s="32">
        <f>+IF(X34&lt;&gt;0,+(Y34/X34)*100,0)</f>
        <v>235.7866553395857</v>
      </c>
      <c r="AA34" s="33">
        <f>SUM(AA29:AA33)</f>
        <v>726654999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-2013203</v>
      </c>
      <c r="D37" s="18"/>
      <c r="E37" s="19">
        <v>1171341815</v>
      </c>
      <c r="F37" s="20">
        <v>1171341815</v>
      </c>
      <c r="G37" s="20">
        <v>1113442791</v>
      </c>
      <c r="H37" s="20">
        <v>-1115455994</v>
      </c>
      <c r="I37" s="20"/>
      <c r="J37" s="20">
        <v>-2013203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-2013203</v>
      </c>
      <c r="X37" s="20">
        <v>1171341815</v>
      </c>
      <c r="Y37" s="20">
        <v>-1173355018</v>
      </c>
      <c r="Z37" s="21">
        <v>-100.17</v>
      </c>
      <c r="AA37" s="22">
        <v>1171341815</v>
      </c>
    </row>
    <row r="38" spans="1:27" ht="12.75">
      <c r="A38" s="23" t="s">
        <v>57</v>
      </c>
      <c r="B38" s="17"/>
      <c r="C38" s="18">
        <v>42799900</v>
      </c>
      <c r="D38" s="18"/>
      <c r="E38" s="19">
        <v>208000000</v>
      </c>
      <c r="F38" s="20">
        <v>208000000</v>
      </c>
      <c r="G38" s="20">
        <v>50390949</v>
      </c>
      <c r="H38" s="20">
        <v>-7591049</v>
      </c>
      <c r="I38" s="20"/>
      <c r="J38" s="20">
        <v>42799900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42799900</v>
      </c>
      <c r="X38" s="20">
        <v>208000000</v>
      </c>
      <c r="Y38" s="20">
        <v>-165200100</v>
      </c>
      <c r="Z38" s="21">
        <v>-79.42</v>
      </c>
      <c r="AA38" s="22">
        <v>208000000</v>
      </c>
    </row>
    <row r="39" spans="1:27" ht="12.75">
      <c r="A39" s="27" t="s">
        <v>61</v>
      </c>
      <c r="B39" s="35"/>
      <c r="C39" s="29">
        <f aca="true" t="shared" si="4" ref="C39:Y39">SUM(C37:C38)</f>
        <v>40786697</v>
      </c>
      <c r="D39" s="29">
        <f>SUM(D37:D38)</f>
        <v>0</v>
      </c>
      <c r="E39" s="36">
        <f t="shared" si="4"/>
        <v>1379341815</v>
      </c>
      <c r="F39" s="37">
        <f t="shared" si="4"/>
        <v>1379341815</v>
      </c>
      <c r="G39" s="37">
        <f t="shared" si="4"/>
        <v>1163833740</v>
      </c>
      <c r="H39" s="37">
        <f t="shared" si="4"/>
        <v>-1123047043</v>
      </c>
      <c r="I39" s="37">
        <f t="shared" si="4"/>
        <v>0</v>
      </c>
      <c r="J39" s="37">
        <f t="shared" si="4"/>
        <v>40786697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40786697</v>
      </c>
      <c r="X39" s="37">
        <f t="shared" si="4"/>
        <v>1379341815</v>
      </c>
      <c r="Y39" s="37">
        <f t="shared" si="4"/>
        <v>-1338555118</v>
      </c>
      <c r="Z39" s="38">
        <f>+IF(X39&lt;&gt;0,+(Y39/X39)*100,0)</f>
        <v>-97.04303193331378</v>
      </c>
      <c r="AA39" s="39">
        <f>SUM(AA37:AA38)</f>
        <v>1379341815</v>
      </c>
    </row>
    <row r="40" spans="1:27" ht="12.75">
      <c r="A40" s="27" t="s">
        <v>62</v>
      </c>
      <c r="B40" s="28"/>
      <c r="C40" s="29">
        <f aca="true" t="shared" si="5" ref="C40:Y40">+C34+C39</f>
        <v>2516459302</v>
      </c>
      <c r="D40" s="29">
        <f>+D34+D39</f>
        <v>0</v>
      </c>
      <c r="E40" s="30">
        <f t="shared" si="5"/>
        <v>2105996814</v>
      </c>
      <c r="F40" s="31">
        <f t="shared" si="5"/>
        <v>2105996814</v>
      </c>
      <c r="G40" s="31">
        <f t="shared" si="5"/>
        <v>3074446763</v>
      </c>
      <c r="H40" s="31">
        <f t="shared" si="5"/>
        <v>-729412227</v>
      </c>
      <c r="I40" s="31">
        <f t="shared" si="5"/>
        <v>145679684</v>
      </c>
      <c r="J40" s="31">
        <f t="shared" si="5"/>
        <v>2490714220</v>
      </c>
      <c r="K40" s="31">
        <f t="shared" si="5"/>
        <v>-100114181</v>
      </c>
      <c r="L40" s="31">
        <f t="shared" si="5"/>
        <v>32188297</v>
      </c>
      <c r="M40" s="31">
        <f t="shared" si="5"/>
        <v>-24153796</v>
      </c>
      <c r="N40" s="31">
        <f t="shared" si="5"/>
        <v>-92079680</v>
      </c>
      <c r="O40" s="31">
        <f t="shared" si="5"/>
        <v>35535596</v>
      </c>
      <c r="P40" s="31">
        <f t="shared" si="5"/>
        <v>29149547</v>
      </c>
      <c r="Q40" s="31">
        <f t="shared" si="5"/>
        <v>-56549564</v>
      </c>
      <c r="R40" s="31">
        <f t="shared" si="5"/>
        <v>8135579</v>
      </c>
      <c r="S40" s="31">
        <f t="shared" si="5"/>
        <v>52903606</v>
      </c>
      <c r="T40" s="31">
        <f t="shared" si="5"/>
        <v>6350404</v>
      </c>
      <c r="U40" s="31">
        <f t="shared" si="5"/>
        <v>14773085</v>
      </c>
      <c r="V40" s="31">
        <f t="shared" si="5"/>
        <v>74027095</v>
      </c>
      <c r="W40" s="31">
        <f t="shared" si="5"/>
        <v>2480797214</v>
      </c>
      <c r="X40" s="31">
        <f t="shared" si="5"/>
        <v>2105996814</v>
      </c>
      <c r="Y40" s="31">
        <f t="shared" si="5"/>
        <v>374800400</v>
      </c>
      <c r="Z40" s="32">
        <f>+IF(X40&lt;&gt;0,+(Y40/X40)*100,0)</f>
        <v>17.79681704684668</v>
      </c>
      <c r="AA40" s="33">
        <f>+AA34+AA39</f>
        <v>2105996814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4423211262</v>
      </c>
      <c r="D42" s="43">
        <f>+D25-D40</f>
        <v>0</v>
      </c>
      <c r="E42" s="44">
        <f t="shared" si="6"/>
        <v>5300268540</v>
      </c>
      <c r="F42" s="45">
        <f t="shared" si="6"/>
        <v>5259508287</v>
      </c>
      <c r="G42" s="45">
        <f t="shared" si="6"/>
        <v>4866688488</v>
      </c>
      <c r="H42" s="45">
        <f t="shared" si="6"/>
        <v>-395508319</v>
      </c>
      <c r="I42" s="45">
        <f t="shared" si="6"/>
        <v>288556676</v>
      </c>
      <c r="J42" s="45">
        <f t="shared" si="6"/>
        <v>4759736845</v>
      </c>
      <c r="K42" s="45">
        <f t="shared" si="6"/>
        <v>5403833</v>
      </c>
      <c r="L42" s="45">
        <f t="shared" si="6"/>
        <v>-8579321</v>
      </c>
      <c r="M42" s="45">
        <f t="shared" si="6"/>
        <v>123808288</v>
      </c>
      <c r="N42" s="45">
        <f t="shared" si="6"/>
        <v>120632800</v>
      </c>
      <c r="O42" s="45">
        <f t="shared" si="6"/>
        <v>-24539849</v>
      </c>
      <c r="P42" s="45">
        <f t="shared" si="6"/>
        <v>8929567</v>
      </c>
      <c r="Q42" s="45">
        <f t="shared" si="6"/>
        <v>-32080363</v>
      </c>
      <c r="R42" s="45">
        <f t="shared" si="6"/>
        <v>-47690645</v>
      </c>
      <c r="S42" s="45">
        <f t="shared" si="6"/>
        <v>-35878074</v>
      </c>
      <c r="T42" s="45">
        <f t="shared" si="6"/>
        <v>26123486</v>
      </c>
      <c r="U42" s="45">
        <f t="shared" si="6"/>
        <v>-171471035</v>
      </c>
      <c r="V42" s="45">
        <f t="shared" si="6"/>
        <v>-181225623</v>
      </c>
      <c r="W42" s="45">
        <f t="shared" si="6"/>
        <v>4651453377</v>
      </c>
      <c r="X42" s="45">
        <f t="shared" si="6"/>
        <v>5259508287</v>
      </c>
      <c r="Y42" s="45">
        <f t="shared" si="6"/>
        <v>-608054910</v>
      </c>
      <c r="Z42" s="46">
        <f>+IF(X42&lt;&gt;0,+(Y42/X42)*100,0)</f>
        <v>-11.561060023480481</v>
      </c>
      <c r="AA42" s="47">
        <f>+AA25-AA40</f>
        <v>5259508287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5721301464</v>
      </c>
      <c r="D45" s="18"/>
      <c r="E45" s="19">
        <v>5613154132</v>
      </c>
      <c r="F45" s="20">
        <v>5435349874</v>
      </c>
      <c r="G45" s="20">
        <v>4866688485</v>
      </c>
      <c r="H45" s="20">
        <v>-395508318</v>
      </c>
      <c r="I45" s="20">
        <v>288556681</v>
      </c>
      <c r="J45" s="20">
        <v>4759736848</v>
      </c>
      <c r="K45" s="20">
        <v>5403830</v>
      </c>
      <c r="L45" s="20">
        <v>-8579320</v>
      </c>
      <c r="M45" s="20">
        <v>123808283</v>
      </c>
      <c r="N45" s="20">
        <v>120632793</v>
      </c>
      <c r="O45" s="20">
        <v>-24539844</v>
      </c>
      <c r="P45" s="20">
        <v>8929561</v>
      </c>
      <c r="Q45" s="20">
        <v>-32080351</v>
      </c>
      <c r="R45" s="20">
        <v>-47690634</v>
      </c>
      <c r="S45" s="20">
        <v>-35878073</v>
      </c>
      <c r="T45" s="20">
        <v>26123482</v>
      </c>
      <c r="U45" s="20"/>
      <c r="V45" s="20">
        <v>-9754591</v>
      </c>
      <c r="W45" s="20">
        <v>4822924416</v>
      </c>
      <c r="X45" s="20">
        <v>5435349874</v>
      </c>
      <c r="Y45" s="20">
        <v>-612425458</v>
      </c>
      <c r="Z45" s="48">
        <v>-11.27</v>
      </c>
      <c r="AA45" s="22">
        <v>5435349874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5721301464</v>
      </c>
      <c r="D48" s="51">
        <f>SUM(D45:D47)</f>
        <v>0</v>
      </c>
      <c r="E48" s="52">
        <f t="shared" si="7"/>
        <v>5613154132</v>
      </c>
      <c r="F48" s="53">
        <f t="shared" si="7"/>
        <v>5435349874</v>
      </c>
      <c r="G48" s="53">
        <f t="shared" si="7"/>
        <v>4866688485</v>
      </c>
      <c r="H48" s="53">
        <f t="shared" si="7"/>
        <v>-395508318</v>
      </c>
      <c r="I48" s="53">
        <f t="shared" si="7"/>
        <v>288556681</v>
      </c>
      <c r="J48" s="53">
        <f t="shared" si="7"/>
        <v>4759736848</v>
      </c>
      <c r="K48" s="53">
        <f t="shared" si="7"/>
        <v>5403830</v>
      </c>
      <c r="L48" s="53">
        <f t="shared" si="7"/>
        <v>-8579320</v>
      </c>
      <c r="M48" s="53">
        <f t="shared" si="7"/>
        <v>123808283</v>
      </c>
      <c r="N48" s="53">
        <f t="shared" si="7"/>
        <v>120632793</v>
      </c>
      <c r="O48" s="53">
        <f t="shared" si="7"/>
        <v>-24539844</v>
      </c>
      <c r="P48" s="53">
        <f t="shared" si="7"/>
        <v>8929561</v>
      </c>
      <c r="Q48" s="53">
        <f t="shared" si="7"/>
        <v>-32080351</v>
      </c>
      <c r="R48" s="53">
        <f t="shared" si="7"/>
        <v>-47690634</v>
      </c>
      <c r="S48" s="53">
        <f t="shared" si="7"/>
        <v>-35878073</v>
      </c>
      <c r="T48" s="53">
        <f t="shared" si="7"/>
        <v>26123482</v>
      </c>
      <c r="U48" s="53">
        <f t="shared" si="7"/>
        <v>0</v>
      </c>
      <c r="V48" s="53">
        <f t="shared" si="7"/>
        <v>-9754591</v>
      </c>
      <c r="W48" s="53">
        <f t="shared" si="7"/>
        <v>4822924416</v>
      </c>
      <c r="X48" s="53">
        <f t="shared" si="7"/>
        <v>5435349874</v>
      </c>
      <c r="Y48" s="53">
        <f t="shared" si="7"/>
        <v>-612425458</v>
      </c>
      <c r="Z48" s="54">
        <f>+IF(X48&lt;&gt;0,+(Y48/X48)*100,0)</f>
        <v>-11.267452366397563</v>
      </c>
      <c r="AA48" s="55">
        <f>SUM(AA45:AA47)</f>
        <v>5435349874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-320195543</v>
      </c>
      <c r="D6" s="18"/>
      <c r="E6" s="19">
        <v>692333000</v>
      </c>
      <c r="F6" s="20">
        <v>692333000</v>
      </c>
      <c r="G6" s="20">
        <v>-198513927</v>
      </c>
      <c r="H6" s="20">
        <v>211593341</v>
      </c>
      <c r="I6" s="20">
        <v>190826564</v>
      </c>
      <c r="J6" s="20">
        <v>203905978</v>
      </c>
      <c r="K6" s="20">
        <v>121709087</v>
      </c>
      <c r="L6" s="20">
        <v>361460432</v>
      </c>
      <c r="M6" s="20">
        <v>20525525</v>
      </c>
      <c r="N6" s="20">
        <v>503695044</v>
      </c>
      <c r="O6" s="20">
        <v>-109351032</v>
      </c>
      <c r="P6" s="20">
        <v>188825407</v>
      </c>
      <c r="Q6" s="20">
        <v>-329220340</v>
      </c>
      <c r="R6" s="20">
        <v>-249745965</v>
      </c>
      <c r="S6" s="20">
        <v>76118491</v>
      </c>
      <c r="T6" s="20">
        <v>71766081</v>
      </c>
      <c r="U6" s="20">
        <v>-691368404</v>
      </c>
      <c r="V6" s="20">
        <v>-543483832</v>
      </c>
      <c r="W6" s="20">
        <v>-85628775</v>
      </c>
      <c r="X6" s="20">
        <v>692333000</v>
      </c>
      <c r="Y6" s="20">
        <v>-777961775</v>
      </c>
      <c r="Z6" s="21">
        <v>-112.37</v>
      </c>
      <c r="AA6" s="22">
        <v>692333000</v>
      </c>
    </row>
    <row r="7" spans="1:27" ht="12.75">
      <c r="A7" s="23" t="s">
        <v>34</v>
      </c>
      <c r="B7" s="17"/>
      <c r="C7" s="18">
        <v>18874224</v>
      </c>
      <c r="D7" s="18"/>
      <c r="E7" s="19">
        <v>142298853</v>
      </c>
      <c r="F7" s="20">
        <v>84427714</v>
      </c>
      <c r="G7" s="20">
        <v>-104308435</v>
      </c>
      <c r="H7" s="20">
        <v>-31673733</v>
      </c>
      <c r="I7" s="20"/>
      <c r="J7" s="20">
        <v>-135982168</v>
      </c>
      <c r="K7" s="20">
        <v>-176358962</v>
      </c>
      <c r="L7" s="20"/>
      <c r="M7" s="20"/>
      <c r="N7" s="20">
        <v>-176358962</v>
      </c>
      <c r="O7" s="20">
        <v>-11902256</v>
      </c>
      <c r="P7" s="20">
        <v>-50450488</v>
      </c>
      <c r="Q7" s="20">
        <v>65126500</v>
      </c>
      <c r="R7" s="20">
        <v>2773756</v>
      </c>
      <c r="S7" s="20">
        <v>-102701767</v>
      </c>
      <c r="T7" s="20">
        <v>-75249702</v>
      </c>
      <c r="U7" s="20">
        <v>-63066650</v>
      </c>
      <c r="V7" s="20">
        <v>-241018119</v>
      </c>
      <c r="W7" s="20">
        <v>-550585493</v>
      </c>
      <c r="X7" s="20">
        <v>84427714</v>
      </c>
      <c r="Y7" s="20">
        <v>-635013207</v>
      </c>
      <c r="Z7" s="21">
        <v>-752.14</v>
      </c>
      <c r="AA7" s="22">
        <v>84427714</v>
      </c>
    </row>
    <row r="8" spans="1:27" ht="12.75">
      <c r="A8" s="23" t="s">
        <v>35</v>
      </c>
      <c r="B8" s="17"/>
      <c r="C8" s="18">
        <v>-365896511</v>
      </c>
      <c r="D8" s="18"/>
      <c r="E8" s="19">
        <v>525901706</v>
      </c>
      <c r="F8" s="20">
        <v>525901706</v>
      </c>
      <c r="G8" s="20">
        <v>179349399</v>
      </c>
      <c r="H8" s="20">
        <v>32818961</v>
      </c>
      <c r="I8" s="20">
        <v>84111677</v>
      </c>
      <c r="J8" s="20">
        <v>296280037</v>
      </c>
      <c r="K8" s="20">
        <v>87956404</v>
      </c>
      <c r="L8" s="20">
        <v>60580081</v>
      </c>
      <c r="M8" s="20">
        <v>115046161</v>
      </c>
      <c r="N8" s="20">
        <v>263582646</v>
      </c>
      <c r="O8" s="20">
        <v>235285544</v>
      </c>
      <c r="P8" s="20">
        <v>115106263</v>
      </c>
      <c r="Q8" s="20">
        <v>55998322</v>
      </c>
      <c r="R8" s="20">
        <v>406390129</v>
      </c>
      <c r="S8" s="20">
        <v>127102431</v>
      </c>
      <c r="T8" s="20">
        <v>93528057</v>
      </c>
      <c r="U8" s="20">
        <v>66935935</v>
      </c>
      <c r="V8" s="20">
        <v>287566423</v>
      </c>
      <c r="W8" s="20">
        <v>1253819235</v>
      </c>
      <c r="X8" s="20">
        <v>525901706</v>
      </c>
      <c r="Y8" s="20">
        <v>727917529</v>
      </c>
      <c r="Z8" s="21">
        <v>138.41</v>
      </c>
      <c r="AA8" s="22">
        <v>525901706</v>
      </c>
    </row>
    <row r="9" spans="1:27" ht="12.75">
      <c r="A9" s="23" t="s">
        <v>36</v>
      </c>
      <c r="B9" s="17"/>
      <c r="C9" s="18">
        <v>42361310</v>
      </c>
      <c r="D9" s="18"/>
      <c r="E9" s="19">
        <v>102402886</v>
      </c>
      <c r="F9" s="20">
        <v>102402886</v>
      </c>
      <c r="G9" s="20">
        <v>23404683</v>
      </c>
      <c r="H9" s="20">
        <v>44765192</v>
      </c>
      <c r="I9" s="20">
        <v>33055426</v>
      </c>
      <c r="J9" s="20">
        <v>101225301</v>
      </c>
      <c r="K9" s="20">
        <v>32367130</v>
      </c>
      <c r="L9" s="20">
        <v>31084945</v>
      </c>
      <c r="M9" s="20">
        <v>34242212</v>
      </c>
      <c r="N9" s="20">
        <v>97694287</v>
      </c>
      <c r="O9" s="20">
        <v>35785981</v>
      </c>
      <c r="P9" s="20">
        <v>44413708</v>
      </c>
      <c r="Q9" s="20">
        <v>36953922</v>
      </c>
      <c r="R9" s="20">
        <v>117153611</v>
      </c>
      <c r="S9" s="20">
        <v>32879171</v>
      </c>
      <c r="T9" s="20">
        <v>21617536</v>
      </c>
      <c r="U9" s="20">
        <v>41659923</v>
      </c>
      <c r="V9" s="20">
        <v>96156630</v>
      </c>
      <c r="W9" s="20">
        <v>412229829</v>
      </c>
      <c r="X9" s="20">
        <v>102402886</v>
      </c>
      <c r="Y9" s="20">
        <v>309826943</v>
      </c>
      <c r="Z9" s="21">
        <v>302.56</v>
      </c>
      <c r="AA9" s="22">
        <v>102402886</v>
      </c>
    </row>
    <row r="10" spans="1:27" ht="12.75">
      <c r="A10" s="23" t="s">
        <v>37</v>
      </c>
      <c r="B10" s="17"/>
      <c r="C10" s="18">
        <v>39681</v>
      </c>
      <c r="D10" s="18"/>
      <c r="E10" s="19">
        <v>970889</v>
      </c>
      <c r="F10" s="20">
        <v>970889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>
        <v>45211</v>
      </c>
      <c r="V10" s="24">
        <v>45211</v>
      </c>
      <c r="W10" s="24">
        <v>45211</v>
      </c>
      <c r="X10" s="20">
        <v>970889</v>
      </c>
      <c r="Y10" s="24">
        <v>-925678</v>
      </c>
      <c r="Z10" s="25">
        <v>-95.34</v>
      </c>
      <c r="AA10" s="26">
        <v>970889</v>
      </c>
    </row>
    <row r="11" spans="1:27" ht="12.75">
      <c r="A11" s="23" t="s">
        <v>38</v>
      </c>
      <c r="B11" s="17"/>
      <c r="C11" s="18">
        <v>-18611130</v>
      </c>
      <c r="D11" s="18"/>
      <c r="E11" s="19">
        <v>19355632</v>
      </c>
      <c r="F11" s="20">
        <v>19355632</v>
      </c>
      <c r="G11" s="20">
        <v>-14927323</v>
      </c>
      <c r="H11" s="20">
        <v>693161</v>
      </c>
      <c r="I11" s="20">
        <v>-723026</v>
      </c>
      <c r="J11" s="20">
        <v>-14957188</v>
      </c>
      <c r="K11" s="20">
        <v>3108698</v>
      </c>
      <c r="L11" s="20">
        <v>-3140717</v>
      </c>
      <c r="M11" s="20">
        <v>-77237</v>
      </c>
      <c r="N11" s="20">
        <v>-109256</v>
      </c>
      <c r="O11" s="20">
        <v>-1638072</v>
      </c>
      <c r="P11" s="20">
        <v>-341054</v>
      </c>
      <c r="Q11" s="20">
        <v>515405</v>
      </c>
      <c r="R11" s="20">
        <v>-1463721</v>
      </c>
      <c r="S11" s="20">
        <v>3452093</v>
      </c>
      <c r="T11" s="20">
        <v>3261210</v>
      </c>
      <c r="U11" s="20">
        <v>16957559</v>
      </c>
      <c r="V11" s="20">
        <v>23670862</v>
      </c>
      <c r="W11" s="20">
        <v>7140697</v>
      </c>
      <c r="X11" s="20">
        <v>19355632</v>
      </c>
      <c r="Y11" s="20">
        <v>-12214935</v>
      </c>
      <c r="Z11" s="21">
        <v>-63.11</v>
      </c>
      <c r="AA11" s="22">
        <v>19355632</v>
      </c>
    </row>
    <row r="12" spans="1:27" ht="12.75">
      <c r="A12" s="27" t="s">
        <v>39</v>
      </c>
      <c r="B12" s="28"/>
      <c r="C12" s="29">
        <f aca="true" t="shared" si="0" ref="C12:Y12">SUM(C6:C11)</f>
        <v>-643427969</v>
      </c>
      <c r="D12" s="29">
        <f>SUM(D6:D11)</f>
        <v>0</v>
      </c>
      <c r="E12" s="30">
        <f t="shared" si="0"/>
        <v>1483262966</v>
      </c>
      <c r="F12" s="31">
        <f t="shared" si="0"/>
        <v>1425391827</v>
      </c>
      <c r="G12" s="31">
        <f t="shared" si="0"/>
        <v>-114995603</v>
      </c>
      <c r="H12" s="31">
        <f t="shared" si="0"/>
        <v>258196922</v>
      </c>
      <c r="I12" s="31">
        <f t="shared" si="0"/>
        <v>307270641</v>
      </c>
      <c r="J12" s="31">
        <f t="shared" si="0"/>
        <v>450471960</v>
      </c>
      <c r="K12" s="31">
        <f t="shared" si="0"/>
        <v>68782357</v>
      </c>
      <c r="L12" s="31">
        <f t="shared" si="0"/>
        <v>449984741</v>
      </c>
      <c r="M12" s="31">
        <f t="shared" si="0"/>
        <v>169736661</v>
      </c>
      <c r="N12" s="31">
        <f t="shared" si="0"/>
        <v>688503759</v>
      </c>
      <c r="O12" s="31">
        <f t="shared" si="0"/>
        <v>148180165</v>
      </c>
      <c r="P12" s="31">
        <f t="shared" si="0"/>
        <v>297553836</v>
      </c>
      <c r="Q12" s="31">
        <f t="shared" si="0"/>
        <v>-170626191</v>
      </c>
      <c r="R12" s="31">
        <f t="shared" si="0"/>
        <v>275107810</v>
      </c>
      <c r="S12" s="31">
        <f t="shared" si="0"/>
        <v>136850419</v>
      </c>
      <c r="T12" s="31">
        <f t="shared" si="0"/>
        <v>114923182</v>
      </c>
      <c r="U12" s="31">
        <f t="shared" si="0"/>
        <v>-628836426</v>
      </c>
      <c r="V12" s="31">
        <f t="shared" si="0"/>
        <v>-377062825</v>
      </c>
      <c r="W12" s="31">
        <f t="shared" si="0"/>
        <v>1037020704</v>
      </c>
      <c r="X12" s="31">
        <f t="shared" si="0"/>
        <v>1425391827</v>
      </c>
      <c r="Y12" s="31">
        <f t="shared" si="0"/>
        <v>-388371123</v>
      </c>
      <c r="Z12" s="32">
        <f>+IF(X12&lt;&gt;0,+(Y12/X12)*100,0)</f>
        <v>-27.24662199147014</v>
      </c>
      <c r="AA12" s="33">
        <f>SUM(AA6:AA11)</f>
        <v>1425391827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-206067</v>
      </c>
      <c r="D15" s="18"/>
      <c r="E15" s="19">
        <v>135806</v>
      </c>
      <c r="F15" s="20">
        <v>135806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>
        <v>-251278</v>
      </c>
      <c r="V15" s="20">
        <v>-251278</v>
      </c>
      <c r="W15" s="20">
        <v>-251278</v>
      </c>
      <c r="X15" s="20">
        <v>135806</v>
      </c>
      <c r="Y15" s="20">
        <v>-387084</v>
      </c>
      <c r="Z15" s="21">
        <v>-285.03</v>
      </c>
      <c r="AA15" s="22">
        <v>135806</v>
      </c>
    </row>
    <row r="16" spans="1:27" ht="12.75">
      <c r="A16" s="23" t="s">
        <v>42</v>
      </c>
      <c r="B16" s="17"/>
      <c r="C16" s="18">
        <v>-160181</v>
      </c>
      <c r="D16" s="18"/>
      <c r="E16" s="19">
        <v>877191</v>
      </c>
      <c r="F16" s="20">
        <v>877191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>
        <v>-261969</v>
      </c>
      <c r="V16" s="24">
        <v>-261969</v>
      </c>
      <c r="W16" s="24">
        <v>-261969</v>
      </c>
      <c r="X16" s="20">
        <v>877191</v>
      </c>
      <c r="Y16" s="24">
        <v>-1139160</v>
      </c>
      <c r="Z16" s="25">
        <v>-129.86</v>
      </c>
      <c r="AA16" s="26">
        <v>877191</v>
      </c>
    </row>
    <row r="17" spans="1:27" ht="12.75">
      <c r="A17" s="23" t="s">
        <v>43</v>
      </c>
      <c r="B17" s="17"/>
      <c r="C17" s="18">
        <v>-4583830</v>
      </c>
      <c r="D17" s="18"/>
      <c r="E17" s="19">
        <v>358202100</v>
      </c>
      <c r="F17" s="20">
        <v>358592100</v>
      </c>
      <c r="G17" s="20">
        <v>-387353</v>
      </c>
      <c r="H17" s="20">
        <v>-561133</v>
      </c>
      <c r="I17" s="20">
        <v>-561133</v>
      </c>
      <c r="J17" s="20">
        <v>-1509619</v>
      </c>
      <c r="K17" s="20">
        <v>-561133</v>
      </c>
      <c r="L17" s="20"/>
      <c r="M17" s="20">
        <v>-561133</v>
      </c>
      <c r="N17" s="20">
        <v>-1122266</v>
      </c>
      <c r="O17" s="20">
        <v>-561133</v>
      </c>
      <c r="P17" s="20">
        <v>-561133</v>
      </c>
      <c r="Q17" s="20">
        <v>-561133</v>
      </c>
      <c r="R17" s="20">
        <v>-1683399</v>
      </c>
      <c r="S17" s="20">
        <v>-561133</v>
      </c>
      <c r="T17" s="20"/>
      <c r="U17" s="20"/>
      <c r="V17" s="20">
        <v>-561133</v>
      </c>
      <c r="W17" s="20">
        <v>-4876417</v>
      </c>
      <c r="X17" s="20">
        <v>358592100</v>
      </c>
      <c r="Y17" s="20">
        <v>-363468517</v>
      </c>
      <c r="Z17" s="21">
        <v>-101.36</v>
      </c>
      <c r="AA17" s="22">
        <v>358592100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-24337970</v>
      </c>
      <c r="D19" s="18"/>
      <c r="E19" s="19">
        <v>788359829</v>
      </c>
      <c r="F19" s="20">
        <v>17190131058</v>
      </c>
      <c r="G19" s="20">
        <v>6323824</v>
      </c>
      <c r="H19" s="20">
        <v>6986977</v>
      </c>
      <c r="I19" s="20">
        <v>-6195113</v>
      </c>
      <c r="J19" s="20">
        <v>7115688</v>
      </c>
      <c r="K19" s="20">
        <v>5664919</v>
      </c>
      <c r="L19" s="20">
        <v>43790028</v>
      </c>
      <c r="M19" s="20">
        <v>-20430173</v>
      </c>
      <c r="N19" s="20">
        <v>29024774</v>
      </c>
      <c r="O19" s="20">
        <v>-17555803</v>
      </c>
      <c r="P19" s="20">
        <v>10238600</v>
      </c>
      <c r="Q19" s="20">
        <v>9177366</v>
      </c>
      <c r="R19" s="20">
        <v>1860163</v>
      </c>
      <c r="S19" s="20">
        <v>-14402827</v>
      </c>
      <c r="T19" s="20">
        <v>20601293</v>
      </c>
      <c r="U19" s="20">
        <v>77563331</v>
      </c>
      <c r="V19" s="20">
        <v>83761797</v>
      </c>
      <c r="W19" s="20">
        <v>121762422</v>
      </c>
      <c r="X19" s="20">
        <v>17190131058</v>
      </c>
      <c r="Y19" s="20">
        <v>-17068368636</v>
      </c>
      <c r="Z19" s="21">
        <v>-99.29</v>
      </c>
      <c r="AA19" s="22">
        <v>17190131058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-2258</v>
      </c>
      <c r="D22" s="18"/>
      <c r="E22" s="19">
        <v>804081</v>
      </c>
      <c r="F22" s="20">
        <v>804081</v>
      </c>
      <c r="G22" s="20">
        <v>-1441</v>
      </c>
      <c r="H22" s="20">
        <v>-1441</v>
      </c>
      <c r="I22" s="20">
        <v>-1441</v>
      </c>
      <c r="J22" s="20">
        <v>-4323</v>
      </c>
      <c r="K22" s="20">
        <v>-1441</v>
      </c>
      <c r="L22" s="20"/>
      <c r="M22" s="20">
        <v>-1441</v>
      </c>
      <c r="N22" s="20">
        <v>-2882</v>
      </c>
      <c r="O22" s="20">
        <v>-1441</v>
      </c>
      <c r="P22" s="20">
        <v>-1441</v>
      </c>
      <c r="Q22" s="20">
        <v>-1441</v>
      </c>
      <c r="R22" s="20">
        <v>-4323</v>
      </c>
      <c r="S22" s="20">
        <v>-1441</v>
      </c>
      <c r="T22" s="20"/>
      <c r="U22" s="20"/>
      <c r="V22" s="20">
        <v>-1441</v>
      </c>
      <c r="W22" s="20">
        <v>-12969</v>
      </c>
      <c r="X22" s="20">
        <v>804081</v>
      </c>
      <c r="Y22" s="20">
        <v>-817050</v>
      </c>
      <c r="Z22" s="21">
        <v>-101.61</v>
      </c>
      <c r="AA22" s="22">
        <v>804081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-29290306</v>
      </c>
      <c r="D24" s="29">
        <f>SUM(D15:D23)</f>
        <v>0</v>
      </c>
      <c r="E24" s="36">
        <f t="shared" si="1"/>
        <v>1148379007</v>
      </c>
      <c r="F24" s="37">
        <f t="shared" si="1"/>
        <v>17550540236</v>
      </c>
      <c r="G24" s="37">
        <f t="shared" si="1"/>
        <v>5935030</v>
      </c>
      <c r="H24" s="37">
        <f t="shared" si="1"/>
        <v>6424403</v>
      </c>
      <c r="I24" s="37">
        <f t="shared" si="1"/>
        <v>-6757687</v>
      </c>
      <c r="J24" s="37">
        <f t="shared" si="1"/>
        <v>5601746</v>
      </c>
      <c r="K24" s="37">
        <f t="shared" si="1"/>
        <v>5102345</v>
      </c>
      <c r="L24" s="37">
        <f t="shared" si="1"/>
        <v>43790028</v>
      </c>
      <c r="M24" s="37">
        <f t="shared" si="1"/>
        <v>-20992747</v>
      </c>
      <c r="N24" s="37">
        <f t="shared" si="1"/>
        <v>27899626</v>
      </c>
      <c r="O24" s="37">
        <f t="shared" si="1"/>
        <v>-18118377</v>
      </c>
      <c r="P24" s="37">
        <f t="shared" si="1"/>
        <v>9676026</v>
      </c>
      <c r="Q24" s="37">
        <f t="shared" si="1"/>
        <v>8614792</v>
      </c>
      <c r="R24" s="37">
        <f t="shared" si="1"/>
        <v>172441</v>
      </c>
      <c r="S24" s="37">
        <f t="shared" si="1"/>
        <v>-14965401</v>
      </c>
      <c r="T24" s="37">
        <f t="shared" si="1"/>
        <v>20601293</v>
      </c>
      <c r="U24" s="37">
        <f t="shared" si="1"/>
        <v>77050084</v>
      </c>
      <c r="V24" s="37">
        <f t="shared" si="1"/>
        <v>82685976</v>
      </c>
      <c r="W24" s="37">
        <f t="shared" si="1"/>
        <v>116359789</v>
      </c>
      <c r="X24" s="37">
        <f t="shared" si="1"/>
        <v>17550540236</v>
      </c>
      <c r="Y24" s="37">
        <f t="shared" si="1"/>
        <v>-17434180447</v>
      </c>
      <c r="Z24" s="38">
        <f>+IF(X24&lt;&gt;0,+(Y24/X24)*100,0)</f>
        <v>-99.33700166812346</v>
      </c>
      <c r="AA24" s="39">
        <f>SUM(AA15:AA23)</f>
        <v>17550540236</v>
      </c>
    </row>
    <row r="25" spans="1:27" ht="12.75">
      <c r="A25" s="27" t="s">
        <v>50</v>
      </c>
      <c r="B25" s="28"/>
      <c r="C25" s="29">
        <f aca="true" t="shared" si="2" ref="C25:Y25">+C12+C24</f>
        <v>-672718275</v>
      </c>
      <c r="D25" s="29">
        <f>+D12+D24</f>
        <v>0</v>
      </c>
      <c r="E25" s="30">
        <f t="shared" si="2"/>
        <v>2631641973</v>
      </c>
      <c r="F25" s="31">
        <f t="shared" si="2"/>
        <v>18975932063</v>
      </c>
      <c r="G25" s="31">
        <f t="shared" si="2"/>
        <v>-109060573</v>
      </c>
      <c r="H25" s="31">
        <f t="shared" si="2"/>
        <v>264621325</v>
      </c>
      <c r="I25" s="31">
        <f t="shared" si="2"/>
        <v>300512954</v>
      </c>
      <c r="J25" s="31">
        <f t="shared" si="2"/>
        <v>456073706</v>
      </c>
      <c r="K25" s="31">
        <f t="shared" si="2"/>
        <v>73884702</v>
      </c>
      <c r="L25" s="31">
        <f t="shared" si="2"/>
        <v>493774769</v>
      </c>
      <c r="M25" s="31">
        <f t="shared" si="2"/>
        <v>148743914</v>
      </c>
      <c r="N25" s="31">
        <f t="shared" si="2"/>
        <v>716403385</v>
      </c>
      <c r="O25" s="31">
        <f t="shared" si="2"/>
        <v>130061788</v>
      </c>
      <c r="P25" s="31">
        <f t="shared" si="2"/>
        <v>307229862</v>
      </c>
      <c r="Q25" s="31">
        <f t="shared" si="2"/>
        <v>-162011399</v>
      </c>
      <c r="R25" s="31">
        <f t="shared" si="2"/>
        <v>275280251</v>
      </c>
      <c r="S25" s="31">
        <f t="shared" si="2"/>
        <v>121885018</v>
      </c>
      <c r="T25" s="31">
        <f t="shared" si="2"/>
        <v>135524475</v>
      </c>
      <c r="U25" s="31">
        <f t="shared" si="2"/>
        <v>-551786342</v>
      </c>
      <c r="V25" s="31">
        <f t="shared" si="2"/>
        <v>-294376849</v>
      </c>
      <c r="W25" s="31">
        <f t="shared" si="2"/>
        <v>1153380493</v>
      </c>
      <c r="X25" s="31">
        <f t="shared" si="2"/>
        <v>18975932063</v>
      </c>
      <c r="Y25" s="31">
        <f t="shared" si="2"/>
        <v>-17822551570</v>
      </c>
      <c r="Z25" s="32">
        <f>+IF(X25&lt;&gt;0,+(Y25/X25)*100,0)</f>
        <v>-93.92187699043829</v>
      </c>
      <c r="AA25" s="33">
        <f>+AA12+AA24</f>
        <v>18975932063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5457631</v>
      </c>
      <c r="D30" s="18"/>
      <c r="E30" s="19">
        <v>88512963</v>
      </c>
      <c r="F30" s="20">
        <v>88512963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88512963</v>
      </c>
      <c r="Y30" s="20">
        <v>-88512963</v>
      </c>
      <c r="Z30" s="21">
        <v>-100</v>
      </c>
      <c r="AA30" s="22">
        <v>88512963</v>
      </c>
    </row>
    <row r="31" spans="1:27" ht="12.75">
      <c r="A31" s="23" t="s">
        <v>55</v>
      </c>
      <c r="B31" s="17"/>
      <c r="C31" s="18">
        <v>2760</v>
      </c>
      <c r="D31" s="18"/>
      <c r="E31" s="19">
        <v>48620043</v>
      </c>
      <c r="F31" s="20">
        <v>48620043</v>
      </c>
      <c r="G31" s="20">
        <v>-433737</v>
      </c>
      <c r="H31" s="20">
        <v>280745</v>
      </c>
      <c r="I31" s="20">
        <v>220358</v>
      </c>
      <c r="J31" s="20">
        <v>67366</v>
      </c>
      <c r="K31" s="20">
        <v>153349</v>
      </c>
      <c r="L31" s="20">
        <v>90722</v>
      </c>
      <c r="M31" s="20">
        <v>129715</v>
      </c>
      <c r="N31" s="20">
        <v>373786</v>
      </c>
      <c r="O31" s="20">
        <v>134697</v>
      </c>
      <c r="P31" s="20">
        <v>226300</v>
      </c>
      <c r="Q31" s="20">
        <v>116665</v>
      </c>
      <c r="R31" s="20">
        <v>477662</v>
      </c>
      <c r="S31" s="20"/>
      <c r="T31" s="20">
        <v>51426</v>
      </c>
      <c r="U31" s="20">
        <v>23101</v>
      </c>
      <c r="V31" s="20">
        <v>74527</v>
      </c>
      <c r="W31" s="20">
        <v>993341</v>
      </c>
      <c r="X31" s="20">
        <v>48620043</v>
      </c>
      <c r="Y31" s="20">
        <v>-47626702</v>
      </c>
      <c r="Z31" s="21">
        <v>-97.96</v>
      </c>
      <c r="AA31" s="22">
        <v>48620043</v>
      </c>
    </row>
    <row r="32" spans="1:27" ht="12.75">
      <c r="A32" s="23" t="s">
        <v>56</v>
      </c>
      <c r="B32" s="17"/>
      <c r="C32" s="18">
        <v>472347407</v>
      </c>
      <c r="D32" s="18"/>
      <c r="E32" s="19">
        <v>560302109</v>
      </c>
      <c r="F32" s="20">
        <v>560302109</v>
      </c>
      <c r="G32" s="20">
        <v>-284489893</v>
      </c>
      <c r="H32" s="20">
        <v>410227777</v>
      </c>
      <c r="I32" s="20">
        <v>362208135</v>
      </c>
      <c r="J32" s="20">
        <v>487946019</v>
      </c>
      <c r="K32" s="20">
        <v>43684493</v>
      </c>
      <c r="L32" s="20">
        <v>385935579</v>
      </c>
      <c r="M32" s="20">
        <v>-151834673</v>
      </c>
      <c r="N32" s="20">
        <v>277785399</v>
      </c>
      <c r="O32" s="20">
        <v>137727073</v>
      </c>
      <c r="P32" s="20">
        <v>295932668</v>
      </c>
      <c r="Q32" s="20">
        <v>-185447103</v>
      </c>
      <c r="R32" s="20">
        <v>248212638</v>
      </c>
      <c r="S32" s="20">
        <v>85375117</v>
      </c>
      <c r="T32" s="20">
        <v>84860127</v>
      </c>
      <c r="U32" s="20">
        <v>-425978145</v>
      </c>
      <c r="V32" s="20">
        <v>-255742901</v>
      </c>
      <c r="W32" s="20">
        <v>758201155</v>
      </c>
      <c r="X32" s="20">
        <v>560302109</v>
      </c>
      <c r="Y32" s="20">
        <v>197899046</v>
      </c>
      <c r="Z32" s="21">
        <v>35.32</v>
      </c>
      <c r="AA32" s="22">
        <v>560302109</v>
      </c>
    </row>
    <row r="33" spans="1:27" ht="12.75">
      <c r="A33" s="23" t="s">
        <v>57</v>
      </c>
      <c r="B33" s="17"/>
      <c r="C33" s="18">
        <v>11494458</v>
      </c>
      <c r="D33" s="18"/>
      <c r="E33" s="19">
        <v>23824192</v>
      </c>
      <c r="F33" s="20">
        <v>23824192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48218491</v>
      </c>
      <c r="V33" s="20">
        <v>48218491</v>
      </c>
      <c r="W33" s="20">
        <v>48218491</v>
      </c>
      <c r="X33" s="20">
        <v>23824192</v>
      </c>
      <c r="Y33" s="20">
        <v>24394299</v>
      </c>
      <c r="Z33" s="21">
        <v>102.39</v>
      </c>
      <c r="AA33" s="22">
        <v>23824192</v>
      </c>
    </row>
    <row r="34" spans="1:27" ht="12.75">
      <c r="A34" s="27" t="s">
        <v>58</v>
      </c>
      <c r="B34" s="28"/>
      <c r="C34" s="29">
        <f aca="true" t="shared" si="3" ref="C34:Y34">SUM(C29:C33)</f>
        <v>489302256</v>
      </c>
      <c r="D34" s="29">
        <f>SUM(D29:D33)</f>
        <v>0</v>
      </c>
      <c r="E34" s="30">
        <f t="shared" si="3"/>
        <v>721259307</v>
      </c>
      <c r="F34" s="31">
        <f t="shared" si="3"/>
        <v>721259307</v>
      </c>
      <c r="G34" s="31">
        <f t="shared" si="3"/>
        <v>-284923630</v>
      </c>
      <c r="H34" s="31">
        <f t="shared" si="3"/>
        <v>410508522</v>
      </c>
      <c r="I34" s="31">
        <f t="shared" si="3"/>
        <v>362428493</v>
      </c>
      <c r="J34" s="31">
        <f t="shared" si="3"/>
        <v>488013385</v>
      </c>
      <c r="K34" s="31">
        <f t="shared" si="3"/>
        <v>43837842</v>
      </c>
      <c r="L34" s="31">
        <f t="shared" si="3"/>
        <v>386026301</v>
      </c>
      <c r="M34" s="31">
        <f t="shared" si="3"/>
        <v>-151704958</v>
      </c>
      <c r="N34" s="31">
        <f t="shared" si="3"/>
        <v>278159185</v>
      </c>
      <c r="O34" s="31">
        <f t="shared" si="3"/>
        <v>137861770</v>
      </c>
      <c r="P34" s="31">
        <f t="shared" si="3"/>
        <v>296158968</v>
      </c>
      <c r="Q34" s="31">
        <f t="shared" si="3"/>
        <v>-185330438</v>
      </c>
      <c r="R34" s="31">
        <f t="shared" si="3"/>
        <v>248690300</v>
      </c>
      <c r="S34" s="31">
        <f t="shared" si="3"/>
        <v>85375117</v>
      </c>
      <c r="T34" s="31">
        <f t="shared" si="3"/>
        <v>84911553</v>
      </c>
      <c r="U34" s="31">
        <f t="shared" si="3"/>
        <v>-377736553</v>
      </c>
      <c r="V34" s="31">
        <f t="shared" si="3"/>
        <v>-207449883</v>
      </c>
      <c r="W34" s="31">
        <f t="shared" si="3"/>
        <v>807412987</v>
      </c>
      <c r="X34" s="31">
        <f t="shared" si="3"/>
        <v>721259307</v>
      </c>
      <c r="Y34" s="31">
        <f t="shared" si="3"/>
        <v>86153680</v>
      </c>
      <c r="Z34" s="32">
        <f>+IF(X34&lt;&gt;0,+(Y34/X34)*100,0)</f>
        <v>11.944896816423334</v>
      </c>
      <c r="AA34" s="33">
        <f>SUM(AA29:AA33)</f>
        <v>721259307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-18088344</v>
      </c>
      <c r="D37" s="18"/>
      <c r="E37" s="19">
        <v>763000000</v>
      </c>
      <c r="F37" s="20">
        <v>863000000</v>
      </c>
      <c r="G37" s="20">
        <v>-86858</v>
      </c>
      <c r="H37" s="20">
        <v>-88074</v>
      </c>
      <c r="I37" s="20">
        <v>-73482</v>
      </c>
      <c r="J37" s="20">
        <v>-248414</v>
      </c>
      <c r="K37" s="20">
        <v>-85849</v>
      </c>
      <c r="L37" s="20"/>
      <c r="M37" s="20">
        <v>-10589194</v>
      </c>
      <c r="N37" s="20">
        <v>-10675043</v>
      </c>
      <c r="O37" s="20"/>
      <c r="P37" s="20">
        <v>-155513</v>
      </c>
      <c r="Q37" s="20">
        <v>-21715</v>
      </c>
      <c r="R37" s="20">
        <v>-177228</v>
      </c>
      <c r="S37" s="20">
        <v>-30000</v>
      </c>
      <c r="T37" s="20">
        <v>-20857</v>
      </c>
      <c r="U37" s="20">
        <v>-7740066</v>
      </c>
      <c r="V37" s="20">
        <v>-7790923</v>
      </c>
      <c r="W37" s="20">
        <v>-18891608</v>
      </c>
      <c r="X37" s="20">
        <v>863000000</v>
      </c>
      <c r="Y37" s="20">
        <v>-881891608</v>
      </c>
      <c r="Z37" s="21">
        <v>-102.19</v>
      </c>
      <c r="AA37" s="22">
        <v>863000000</v>
      </c>
    </row>
    <row r="38" spans="1:27" ht="12.75">
      <c r="A38" s="23" t="s">
        <v>57</v>
      </c>
      <c r="B38" s="17"/>
      <c r="C38" s="18">
        <v>-12478036</v>
      </c>
      <c r="D38" s="18"/>
      <c r="E38" s="19">
        <v>251057984</v>
      </c>
      <c r="F38" s="20">
        <v>251057984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45797412</v>
      </c>
      <c r="V38" s="20">
        <v>45797412</v>
      </c>
      <c r="W38" s="20">
        <v>45797412</v>
      </c>
      <c r="X38" s="20">
        <v>251057984</v>
      </c>
      <c r="Y38" s="20">
        <v>-205260572</v>
      </c>
      <c r="Z38" s="21">
        <v>-81.76</v>
      </c>
      <c r="AA38" s="22">
        <v>251057984</v>
      </c>
    </row>
    <row r="39" spans="1:27" ht="12.75">
      <c r="A39" s="27" t="s">
        <v>61</v>
      </c>
      <c r="B39" s="35"/>
      <c r="C39" s="29">
        <f aca="true" t="shared" si="4" ref="C39:Y39">SUM(C37:C38)</f>
        <v>-30566380</v>
      </c>
      <c r="D39" s="29">
        <f>SUM(D37:D38)</f>
        <v>0</v>
      </c>
      <c r="E39" s="36">
        <f t="shared" si="4"/>
        <v>1014057984</v>
      </c>
      <c r="F39" s="37">
        <f t="shared" si="4"/>
        <v>1114057984</v>
      </c>
      <c r="G39" s="37">
        <f t="shared" si="4"/>
        <v>-86858</v>
      </c>
      <c r="H39" s="37">
        <f t="shared" si="4"/>
        <v>-88074</v>
      </c>
      <c r="I39" s="37">
        <f t="shared" si="4"/>
        <v>-73482</v>
      </c>
      <c r="J39" s="37">
        <f t="shared" si="4"/>
        <v>-248414</v>
      </c>
      <c r="K39" s="37">
        <f t="shared" si="4"/>
        <v>-85849</v>
      </c>
      <c r="L39" s="37">
        <f t="shared" si="4"/>
        <v>0</v>
      </c>
      <c r="M39" s="37">
        <f t="shared" si="4"/>
        <v>-10589194</v>
      </c>
      <c r="N39" s="37">
        <f t="shared" si="4"/>
        <v>-10675043</v>
      </c>
      <c r="O39" s="37">
        <f t="shared" si="4"/>
        <v>0</v>
      </c>
      <c r="P39" s="37">
        <f t="shared" si="4"/>
        <v>-155513</v>
      </c>
      <c r="Q39" s="37">
        <f t="shared" si="4"/>
        <v>-21715</v>
      </c>
      <c r="R39" s="37">
        <f t="shared" si="4"/>
        <v>-177228</v>
      </c>
      <c r="S39" s="37">
        <f t="shared" si="4"/>
        <v>-30000</v>
      </c>
      <c r="T39" s="37">
        <f t="shared" si="4"/>
        <v>-20857</v>
      </c>
      <c r="U39" s="37">
        <f t="shared" si="4"/>
        <v>38057346</v>
      </c>
      <c r="V39" s="37">
        <f t="shared" si="4"/>
        <v>38006489</v>
      </c>
      <c r="W39" s="37">
        <f t="shared" si="4"/>
        <v>26905804</v>
      </c>
      <c r="X39" s="37">
        <f t="shared" si="4"/>
        <v>1114057984</v>
      </c>
      <c r="Y39" s="37">
        <f t="shared" si="4"/>
        <v>-1087152180</v>
      </c>
      <c r="Z39" s="38">
        <f>+IF(X39&lt;&gt;0,+(Y39/X39)*100,0)</f>
        <v>-97.5848829785865</v>
      </c>
      <c r="AA39" s="39">
        <f>SUM(AA37:AA38)</f>
        <v>1114057984</v>
      </c>
    </row>
    <row r="40" spans="1:27" ht="12.75">
      <c r="A40" s="27" t="s">
        <v>62</v>
      </c>
      <c r="B40" s="28"/>
      <c r="C40" s="29">
        <f aca="true" t="shared" si="5" ref="C40:Y40">+C34+C39</f>
        <v>458735876</v>
      </c>
      <c r="D40" s="29">
        <f>+D34+D39</f>
        <v>0</v>
      </c>
      <c r="E40" s="30">
        <f t="shared" si="5"/>
        <v>1735317291</v>
      </c>
      <c r="F40" s="31">
        <f t="shared" si="5"/>
        <v>1835317291</v>
      </c>
      <c r="G40" s="31">
        <f t="shared" si="5"/>
        <v>-285010488</v>
      </c>
      <c r="H40" s="31">
        <f t="shared" si="5"/>
        <v>410420448</v>
      </c>
      <c r="I40" s="31">
        <f t="shared" si="5"/>
        <v>362355011</v>
      </c>
      <c r="J40" s="31">
        <f t="shared" si="5"/>
        <v>487764971</v>
      </c>
      <c r="K40" s="31">
        <f t="shared" si="5"/>
        <v>43751993</v>
      </c>
      <c r="L40" s="31">
        <f t="shared" si="5"/>
        <v>386026301</v>
      </c>
      <c r="M40" s="31">
        <f t="shared" si="5"/>
        <v>-162294152</v>
      </c>
      <c r="N40" s="31">
        <f t="shared" si="5"/>
        <v>267484142</v>
      </c>
      <c r="O40" s="31">
        <f t="shared" si="5"/>
        <v>137861770</v>
      </c>
      <c r="P40" s="31">
        <f t="shared" si="5"/>
        <v>296003455</v>
      </c>
      <c r="Q40" s="31">
        <f t="shared" si="5"/>
        <v>-185352153</v>
      </c>
      <c r="R40" s="31">
        <f t="shared" si="5"/>
        <v>248513072</v>
      </c>
      <c r="S40" s="31">
        <f t="shared" si="5"/>
        <v>85345117</v>
      </c>
      <c r="T40" s="31">
        <f t="shared" si="5"/>
        <v>84890696</v>
      </c>
      <c r="U40" s="31">
        <f t="shared" si="5"/>
        <v>-339679207</v>
      </c>
      <c r="V40" s="31">
        <f t="shared" si="5"/>
        <v>-169443394</v>
      </c>
      <c r="W40" s="31">
        <f t="shared" si="5"/>
        <v>834318791</v>
      </c>
      <c r="X40" s="31">
        <f t="shared" si="5"/>
        <v>1835317291</v>
      </c>
      <c r="Y40" s="31">
        <f t="shared" si="5"/>
        <v>-1000998500</v>
      </c>
      <c r="Z40" s="32">
        <f>+IF(X40&lt;&gt;0,+(Y40/X40)*100,0)</f>
        <v>-54.540896274921</v>
      </c>
      <c r="AA40" s="33">
        <f>+AA34+AA39</f>
        <v>1835317291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-1131454151</v>
      </c>
      <c r="D42" s="43">
        <f>+D25-D40</f>
        <v>0</v>
      </c>
      <c r="E42" s="44">
        <f t="shared" si="6"/>
        <v>896324682</v>
      </c>
      <c r="F42" s="45">
        <f t="shared" si="6"/>
        <v>17140614772</v>
      </c>
      <c r="G42" s="45">
        <f t="shared" si="6"/>
        <v>175949915</v>
      </c>
      <c r="H42" s="45">
        <f t="shared" si="6"/>
        <v>-145799123</v>
      </c>
      <c r="I42" s="45">
        <f t="shared" si="6"/>
        <v>-61842057</v>
      </c>
      <c r="J42" s="45">
        <f t="shared" si="6"/>
        <v>-31691265</v>
      </c>
      <c r="K42" s="45">
        <f t="shared" si="6"/>
        <v>30132709</v>
      </c>
      <c r="L42" s="45">
        <f t="shared" si="6"/>
        <v>107748468</v>
      </c>
      <c r="M42" s="45">
        <f t="shared" si="6"/>
        <v>311038066</v>
      </c>
      <c r="N42" s="45">
        <f t="shared" si="6"/>
        <v>448919243</v>
      </c>
      <c r="O42" s="45">
        <f t="shared" si="6"/>
        <v>-7799982</v>
      </c>
      <c r="P42" s="45">
        <f t="shared" si="6"/>
        <v>11226407</v>
      </c>
      <c r="Q42" s="45">
        <f t="shared" si="6"/>
        <v>23340754</v>
      </c>
      <c r="R42" s="45">
        <f t="shared" si="6"/>
        <v>26767179</v>
      </c>
      <c r="S42" s="45">
        <f t="shared" si="6"/>
        <v>36539901</v>
      </c>
      <c r="T42" s="45">
        <f t="shared" si="6"/>
        <v>50633779</v>
      </c>
      <c r="U42" s="45">
        <f t="shared" si="6"/>
        <v>-212107135</v>
      </c>
      <c r="V42" s="45">
        <f t="shared" si="6"/>
        <v>-124933455</v>
      </c>
      <c r="W42" s="45">
        <f t="shared" si="6"/>
        <v>319061702</v>
      </c>
      <c r="X42" s="45">
        <f t="shared" si="6"/>
        <v>17140614772</v>
      </c>
      <c r="Y42" s="45">
        <f t="shared" si="6"/>
        <v>-16821553070</v>
      </c>
      <c r="Z42" s="46">
        <f>+IF(X42&lt;&gt;0,+(Y42/X42)*100,0)</f>
        <v>-98.13856325316172</v>
      </c>
      <c r="AA42" s="47">
        <f>+AA25-AA40</f>
        <v>17140614772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-29821426</v>
      </c>
      <c r="D45" s="18"/>
      <c r="E45" s="19">
        <v>253899012</v>
      </c>
      <c r="F45" s="20">
        <v>16593492793</v>
      </c>
      <c r="G45" s="20">
        <v>3293194</v>
      </c>
      <c r="H45" s="20">
        <v>-12032082</v>
      </c>
      <c r="I45" s="20">
        <v>-12672937</v>
      </c>
      <c r="J45" s="20">
        <v>-21411825</v>
      </c>
      <c r="K45" s="20">
        <v>-3795783</v>
      </c>
      <c r="L45" s="20">
        <v>-9306578</v>
      </c>
      <c r="M45" s="20">
        <v>-3764826</v>
      </c>
      <c r="N45" s="20">
        <v>-16867187</v>
      </c>
      <c r="O45" s="20">
        <v>-18774781</v>
      </c>
      <c r="P45" s="20">
        <v>-12993826</v>
      </c>
      <c r="Q45" s="20">
        <v>2932877</v>
      </c>
      <c r="R45" s="20">
        <v>-28835730</v>
      </c>
      <c r="S45" s="20">
        <v>274822</v>
      </c>
      <c r="T45" s="20">
        <v>-4777918</v>
      </c>
      <c r="U45" s="20">
        <v>-23643786</v>
      </c>
      <c r="V45" s="20">
        <v>-28146882</v>
      </c>
      <c r="W45" s="20">
        <v>-95261624</v>
      </c>
      <c r="X45" s="20">
        <v>16593492793</v>
      </c>
      <c r="Y45" s="20">
        <v>-16688754417</v>
      </c>
      <c r="Z45" s="48">
        <v>-100.57</v>
      </c>
      <c r="AA45" s="22">
        <v>16593492793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-29821426</v>
      </c>
      <c r="D48" s="51">
        <f>SUM(D45:D47)</f>
        <v>0</v>
      </c>
      <c r="E48" s="52">
        <f t="shared" si="7"/>
        <v>253899012</v>
      </c>
      <c r="F48" s="53">
        <f t="shared" si="7"/>
        <v>16593492793</v>
      </c>
      <c r="G48" s="53">
        <f t="shared" si="7"/>
        <v>3293194</v>
      </c>
      <c r="H48" s="53">
        <f t="shared" si="7"/>
        <v>-12032082</v>
      </c>
      <c r="I48" s="53">
        <f t="shared" si="7"/>
        <v>-12672937</v>
      </c>
      <c r="J48" s="53">
        <f t="shared" si="7"/>
        <v>-21411825</v>
      </c>
      <c r="K48" s="53">
        <f t="shared" si="7"/>
        <v>-3795783</v>
      </c>
      <c r="L48" s="53">
        <f t="shared" si="7"/>
        <v>-9306578</v>
      </c>
      <c r="M48" s="53">
        <f t="shared" si="7"/>
        <v>-3764826</v>
      </c>
      <c r="N48" s="53">
        <f t="shared" si="7"/>
        <v>-16867187</v>
      </c>
      <c r="O48" s="53">
        <f t="shared" si="7"/>
        <v>-18774781</v>
      </c>
      <c r="P48" s="53">
        <f t="shared" si="7"/>
        <v>-12993826</v>
      </c>
      <c r="Q48" s="53">
        <f t="shared" si="7"/>
        <v>2932877</v>
      </c>
      <c r="R48" s="53">
        <f t="shared" si="7"/>
        <v>-28835730</v>
      </c>
      <c r="S48" s="53">
        <f t="shared" si="7"/>
        <v>274822</v>
      </c>
      <c r="T48" s="53">
        <f t="shared" si="7"/>
        <v>-4777918</v>
      </c>
      <c r="U48" s="53">
        <f t="shared" si="7"/>
        <v>-23643786</v>
      </c>
      <c r="V48" s="53">
        <f t="shared" si="7"/>
        <v>-28146882</v>
      </c>
      <c r="W48" s="53">
        <f t="shared" si="7"/>
        <v>-95261624</v>
      </c>
      <c r="X48" s="53">
        <f t="shared" si="7"/>
        <v>16593492793</v>
      </c>
      <c r="Y48" s="53">
        <f t="shared" si="7"/>
        <v>-16688754417</v>
      </c>
      <c r="Z48" s="54">
        <f>+IF(X48&lt;&gt;0,+(Y48/X48)*100,0)</f>
        <v>-100.57409024843875</v>
      </c>
      <c r="AA48" s="55">
        <f>SUM(AA45:AA47)</f>
        <v>16593492793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-374498515</v>
      </c>
      <c r="D6" s="18"/>
      <c r="E6" s="19">
        <v>20000000</v>
      </c>
      <c r="F6" s="20">
        <v>20000000</v>
      </c>
      <c r="G6" s="20">
        <v>-473348020</v>
      </c>
      <c r="H6" s="20">
        <v>383480963</v>
      </c>
      <c r="I6" s="20">
        <v>4697939</v>
      </c>
      <c r="J6" s="20">
        <v>-85169118</v>
      </c>
      <c r="K6" s="20">
        <v>1239324</v>
      </c>
      <c r="L6" s="20">
        <v>333189589</v>
      </c>
      <c r="M6" s="20">
        <v>-85593986</v>
      </c>
      <c r="N6" s="20">
        <v>248834927</v>
      </c>
      <c r="O6" s="20">
        <v>-571186624</v>
      </c>
      <c r="P6" s="20">
        <v>110635880</v>
      </c>
      <c r="Q6" s="20">
        <v>78631012</v>
      </c>
      <c r="R6" s="20">
        <v>-381919732</v>
      </c>
      <c r="S6" s="20">
        <v>42675361</v>
      </c>
      <c r="T6" s="20">
        <v>-68526824</v>
      </c>
      <c r="U6" s="20"/>
      <c r="V6" s="20">
        <v>-25851463</v>
      </c>
      <c r="W6" s="20">
        <v>-244105386</v>
      </c>
      <c r="X6" s="20">
        <v>20000000</v>
      </c>
      <c r="Y6" s="20">
        <v>-264105386</v>
      </c>
      <c r="Z6" s="21">
        <v>-1320.53</v>
      </c>
      <c r="AA6" s="22">
        <v>20000000</v>
      </c>
    </row>
    <row r="7" spans="1:27" ht="12.75">
      <c r="A7" s="23" t="s">
        <v>34</v>
      </c>
      <c r="B7" s="17"/>
      <c r="C7" s="18">
        <v>322078115</v>
      </c>
      <c r="D7" s="18"/>
      <c r="E7" s="19">
        <v>90000000</v>
      </c>
      <c r="F7" s="20">
        <v>90000000</v>
      </c>
      <c r="G7" s="20">
        <v>287673960</v>
      </c>
      <c r="H7" s="20">
        <v>34404156</v>
      </c>
      <c r="I7" s="20"/>
      <c r="J7" s="20">
        <v>322078116</v>
      </c>
      <c r="K7" s="20"/>
      <c r="L7" s="20">
        <v>-750169</v>
      </c>
      <c r="M7" s="20">
        <v>20633037</v>
      </c>
      <c r="N7" s="20">
        <v>19882868</v>
      </c>
      <c r="O7" s="20">
        <v>129759000</v>
      </c>
      <c r="P7" s="20">
        <v>79931734</v>
      </c>
      <c r="Q7" s="20"/>
      <c r="R7" s="20">
        <v>209690734</v>
      </c>
      <c r="S7" s="20"/>
      <c r="T7" s="20"/>
      <c r="U7" s="20"/>
      <c r="V7" s="20"/>
      <c r="W7" s="20">
        <v>551651718</v>
      </c>
      <c r="X7" s="20">
        <v>90000000</v>
      </c>
      <c r="Y7" s="20">
        <v>461651718</v>
      </c>
      <c r="Z7" s="21">
        <v>512.95</v>
      </c>
      <c r="AA7" s="22">
        <v>90000000</v>
      </c>
    </row>
    <row r="8" spans="1:27" ht="12.75">
      <c r="A8" s="23" t="s">
        <v>35</v>
      </c>
      <c r="B8" s="17"/>
      <c r="C8" s="18">
        <v>492714372</v>
      </c>
      <c r="D8" s="18"/>
      <c r="E8" s="19">
        <v>568656550</v>
      </c>
      <c r="F8" s="20">
        <v>568656550</v>
      </c>
      <c r="G8" s="20">
        <v>1265969477</v>
      </c>
      <c r="H8" s="20">
        <v>-549427638</v>
      </c>
      <c r="I8" s="20">
        <v>64537699</v>
      </c>
      <c r="J8" s="20">
        <v>781079538</v>
      </c>
      <c r="K8" s="20">
        <v>52168007</v>
      </c>
      <c r="L8" s="20">
        <v>96997055</v>
      </c>
      <c r="M8" s="20">
        <v>-351759348</v>
      </c>
      <c r="N8" s="20">
        <v>-202594286</v>
      </c>
      <c r="O8" s="20">
        <v>21699995</v>
      </c>
      <c r="P8" s="20">
        <v>15698182</v>
      </c>
      <c r="Q8" s="20">
        <v>43246935</v>
      </c>
      <c r="R8" s="20">
        <v>80645112</v>
      </c>
      <c r="S8" s="20">
        <v>100425190</v>
      </c>
      <c r="T8" s="20">
        <v>107539707</v>
      </c>
      <c r="U8" s="20"/>
      <c r="V8" s="20">
        <v>207964897</v>
      </c>
      <c r="W8" s="20">
        <v>867095261</v>
      </c>
      <c r="X8" s="20">
        <v>568656550</v>
      </c>
      <c r="Y8" s="20">
        <v>298438711</v>
      </c>
      <c r="Z8" s="21">
        <v>52.48</v>
      </c>
      <c r="AA8" s="22">
        <v>568656550</v>
      </c>
    </row>
    <row r="9" spans="1:27" ht="12.75">
      <c r="A9" s="23" t="s">
        <v>36</v>
      </c>
      <c r="B9" s="17"/>
      <c r="C9" s="18">
        <v>348336060</v>
      </c>
      <c r="D9" s="18"/>
      <c r="E9" s="19">
        <v>1390000</v>
      </c>
      <c r="F9" s="20">
        <v>98794861</v>
      </c>
      <c r="G9" s="20">
        <v>314945630</v>
      </c>
      <c r="H9" s="20">
        <v>89155144</v>
      </c>
      <c r="I9" s="20">
        <v>-1291770</v>
      </c>
      <c r="J9" s="20">
        <v>402809004</v>
      </c>
      <c r="K9" s="20">
        <v>16479388</v>
      </c>
      <c r="L9" s="20">
        <v>14859292</v>
      </c>
      <c r="M9" s="20">
        <v>33209128</v>
      </c>
      <c r="N9" s="20">
        <v>64547808</v>
      </c>
      <c r="O9" s="20">
        <v>-12493638</v>
      </c>
      <c r="P9" s="20">
        <v>12935607</v>
      </c>
      <c r="Q9" s="20">
        <v>21664444</v>
      </c>
      <c r="R9" s="20">
        <v>22106413</v>
      </c>
      <c r="S9" s="20">
        <v>7838263</v>
      </c>
      <c r="T9" s="20">
        <v>10168935</v>
      </c>
      <c r="U9" s="20"/>
      <c r="V9" s="20">
        <v>18007198</v>
      </c>
      <c r="W9" s="20">
        <v>507470423</v>
      </c>
      <c r="X9" s="20">
        <v>98794861</v>
      </c>
      <c r="Y9" s="20">
        <v>408675562</v>
      </c>
      <c r="Z9" s="21">
        <v>413.66</v>
      </c>
      <c r="AA9" s="22">
        <v>98794861</v>
      </c>
    </row>
    <row r="10" spans="1:27" ht="12.75">
      <c r="A10" s="23" t="s">
        <v>37</v>
      </c>
      <c r="B10" s="17"/>
      <c r="C10" s="18">
        <v>84414</v>
      </c>
      <c r="D10" s="18"/>
      <c r="E10" s="19"/>
      <c r="F10" s="20"/>
      <c r="G10" s="24">
        <v>105233</v>
      </c>
      <c r="H10" s="24">
        <v>-24957</v>
      </c>
      <c r="I10" s="24">
        <v>-2082</v>
      </c>
      <c r="J10" s="20">
        <v>78194</v>
      </c>
      <c r="K10" s="24">
        <v>-2091</v>
      </c>
      <c r="L10" s="24">
        <v>-2100</v>
      </c>
      <c r="M10" s="20">
        <v>-2108</v>
      </c>
      <c r="N10" s="24">
        <v>-6299</v>
      </c>
      <c r="O10" s="24">
        <v>-2117</v>
      </c>
      <c r="P10" s="24">
        <v>-2126</v>
      </c>
      <c r="Q10" s="20">
        <v>-2135</v>
      </c>
      <c r="R10" s="24">
        <v>-6378</v>
      </c>
      <c r="S10" s="24">
        <v>-2144</v>
      </c>
      <c r="T10" s="20">
        <v>-2153</v>
      </c>
      <c r="U10" s="24"/>
      <c r="V10" s="24">
        <v>-4297</v>
      </c>
      <c r="W10" s="24">
        <v>61220</v>
      </c>
      <c r="X10" s="20"/>
      <c r="Y10" s="24">
        <v>61220</v>
      </c>
      <c r="Z10" s="25"/>
      <c r="AA10" s="26"/>
    </row>
    <row r="11" spans="1:27" ht="12.75">
      <c r="A11" s="23" t="s">
        <v>38</v>
      </c>
      <c r="B11" s="17"/>
      <c r="C11" s="18">
        <v>50279281</v>
      </c>
      <c r="D11" s="18"/>
      <c r="E11" s="19">
        <v>47400000</v>
      </c>
      <c r="F11" s="20">
        <v>47400000</v>
      </c>
      <c r="G11" s="20">
        <v>50026474</v>
      </c>
      <c r="H11" s="20">
        <v>97822276</v>
      </c>
      <c r="I11" s="20">
        <v>-1379075</v>
      </c>
      <c r="J11" s="20">
        <v>146469675</v>
      </c>
      <c r="K11" s="20">
        <v>-496262</v>
      </c>
      <c r="L11" s="20">
        <v>-784979</v>
      </c>
      <c r="M11" s="20">
        <v>2105089</v>
      </c>
      <c r="N11" s="20">
        <v>823848</v>
      </c>
      <c r="O11" s="20">
        <v>-96820690</v>
      </c>
      <c r="P11" s="20">
        <v>1046313</v>
      </c>
      <c r="Q11" s="20">
        <v>-1519847</v>
      </c>
      <c r="R11" s="20">
        <v>-97294224</v>
      </c>
      <c r="S11" s="20">
        <v>1008997</v>
      </c>
      <c r="T11" s="20">
        <v>2265544</v>
      </c>
      <c r="U11" s="20"/>
      <c r="V11" s="20">
        <v>3274541</v>
      </c>
      <c r="W11" s="20">
        <v>53273840</v>
      </c>
      <c r="X11" s="20">
        <v>47400000</v>
      </c>
      <c r="Y11" s="20">
        <v>5873840</v>
      </c>
      <c r="Z11" s="21">
        <v>12.39</v>
      </c>
      <c r="AA11" s="22">
        <v>47400000</v>
      </c>
    </row>
    <row r="12" spans="1:27" ht="12.75">
      <c r="A12" s="27" t="s">
        <v>39</v>
      </c>
      <c r="B12" s="28"/>
      <c r="C12" s="29">
        <f aca="true" t="shared" si="0" ref="C12:Y12">SUM(C6:C11)</f>
        <v>838993727</v>
      </c>
      <c r="D12" s="29">
        <f>SUM(D6:D11)</f>
        <v>0</v>
      </c>
      <c r="E12" s="30">
        <f t="shared" si="0"/>
        <v>727446550</v>
      </c>
      <c r="F12" s="31">
        <f t="shared" si="0"/>
        <v>824851411</v>
      </c>
      <c r="G12" s="31">
        <f t="shared" si="0"/>
        <v>1445372754</v>
      </c>
      <c r="H12" s="31">
        <f t="shared" si="0"/>
        <v>55409944</v>
      </c>
      <c r="I12" s="31">
        <f t="shared" si="0"/>
        <v>66562711</v>
      </c>
      <c r="J12" s="31">
        <f t="shared" si="0"/>
        <v>1567345409</v>
      </c>
      <c r="K12" s="31">
        <f t="shared" si="0"/>
        <v>69388366</v>
      </c>
      <c r="L12" s="31">
        <f t="shared" si="0"/>
        <v>443508688</v>
      </c>
      <c r="M12" s="31">
        <f t="shared" si="0"/>
        <v>-381408188</v>
      </c>
      <c r="N12" s="31">
        <f t="shared" si="0"/>
        <v>131488866</v>
      </c>
      <c r="O12" s="31">
        <f t="shared" si="0"/>
        <v>-529044074</v>
      </c>
      <c r="P12" s="31">
        <f t="shared" si="0"/>
        <v>220245590</v>
      </c>
      <c r="Q12" s="31">
        <f t="shared" si="0"/>
        <v>142020409</v>
      </c>
      <c r="R12" s="31">
        <f t="shared" si="0"/>
        <v>-166778075</v>
      </c>
      <c r="S12" s="31">
        <f t="shared" si="0"/>
        <v>151945667</v>
      </c>
      <c r="T12" s="31">
        <f t="shared" si="0"/>
        <v>51445209</v>
      </c>
      <c r="U12" s="31">
        <f t="shared" si="0"/>
        <v>0</v>
      </c>
      <c r="V12" s="31">
        <f t="shared" si="0"/>
        <v>203390876</v>
      </c>
      <c r="W12" s="31">
        <f t="shared" si="0"/>
        <v>1735447076</v>
      </c>
      <c r="X12" s="31">
        <f t="shared" si="0"/>
        <v>824851411</v>
      </c>
      <c r="Y12" s="31">
        <f t="shared" si="0"/>
        <v>910595665</v>
      </c>
      <c r="Z12" s="32">
        <f>+IF(X12&lt;&gt;0,+(Y12/X12)*100,0)</f>
        <v>110.39511515123056</v>
      </c>
      <c r="AA12" s="33">
        <f>SUM(AA6:AA11)</f>
        <v>824851411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256452695</v>
      </c>
      <c r="D17" s="18"/>
      <c r="E17" s="19">
        <v>105000000</v>
      </c>
      <c r="F17" s="20">
        <v>105000000</v>
      </c>
      <c r="G17" s="20">
        <v>156053941</v>
      </c>
      <c r="H17" s="20">
        <v>100398754</v>
      </c>
      <c r="I17" s="20"/>
      <c r="J17" s="20">
        <v>256452695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256452695</v>
      </c>
      <c r="X17" s="20">
        <v>105000000</v>
      </c>
      <c r="Y17" s="20">
        <v>151452695</v>
      </c>
      <c r="Z17" s="21">
        <v>144.24</v>
      </c>
      <c r="AA17" s="22">
        <v>105000000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5088406193</v>
      </c>
      <c r="D19" s="18"/>
      <c r="E19" s="19">
        <v>4844746549</v>
      </c>
      <c r="F19" s="20">
        <v>4850806549</v>
      </c>
      <c r="G19" s="20">
        <v>4654793047</v>
      </c>
      <c r="H19" s="20">
        <v>-38898812</v>
      </c>
      <c r="I19" s="20">
        <v>485201201</v>
      </c>
      <c r="J19" s="20">
        <v>5101095436</v>
      </c>
      <c r="K19" s="20">
        <v>13272177</v>
      </c>
      <c r="L19" s="20">
        <v>470030</v>
      </c>
      <c r="M19" s="20">
        <v>-176259287</v>
      </c>
      <c r="N19" s="20">
        <v>-162517080</v>
      </c>
      <c r="O19" s="20">
        <v>2895134</v>
      </c>
      <c r="P19" s="20">
        <v>-27440826</v>
      </c>
      <c r="Q19" s="20">
        <v>-19794279</v>
      </c>
      <c r="R19" s="20">
        <v>-44339971</v>
      </c>
      <c r="S19" s="20"/>
      <c r="T19" s="20">
        <v>1690666</v>
      </c>
      <c r="U19" s="20"/>
      <c r="V19" s="20">
        <v>1690666</v>
      </c>
      <c r="W19" s="20">
        <v>4895929051</v>
      </c>
      <c r="X19" s="20">
        <v>4850806549</v>
      </c>
      <c r="Y19" s="20">
        <v>45122502</v>
      </c>
      <c r="Z19" s="21">
        <v>0.93</v>
      </c>
      <c r="AA19" s="22">
        <v>4850806549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657949</v>
      </c>
      <c r="D22" s="18"/>
      <c r="E22" s="19">
        <v>1000000</v>
      </c>
      <c r="F22" s="20">
        <v>1000000</v>
      </c>
      <c r="G22" s="20">
        <v>648654</v>
      </c>
      <c r="H22" s="20">
        <v>9295</v>
      </c>
      <c r="I22" s="20"/>
      <c r="J22" s="20">
        <v>657949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657949</v>
      </c>
      <c r="X22" s="20">
        <v>1000000</v>
      </c>
      <c r="Y22" s="20">
        <v>-342051</v>
      </c>
      <c r="Z22" s="21">
        <v>-34.21</v>
      </c>
      <c r="AA22" s="22">
        <v>1000000</v>
      </c>
    </row>
    <row r="23" spans="1:27" ht="12.75">
      <c r="A23" s="23" t="s">
        <v>48</v>
      </c>
      <c r="B23" s="17"/>
      <c r="C23" s="18">
        <v>-97393017</v>
      </c>
      <c r="D23" s="18"/>
      <c r="E23" s="19"/>
      <c r="F23" s="20"/>
      <c r="G23" s="24">
        <v>378984156</v>
      </c>
      <c r="H23" s="24">
        <v>-1639768</v>
      </c>
      <c r="I23" s="24">
        <v>-474737405</v>
      </c>
      <c r="J23" s="20">
        <v>-97393017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-97393017</v>
      </c>
      <c r="X23" s="20"/>
      <c r="Y23" s="24">
        <v>-97393017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5248123820</v>
      </c>
      <c r="D24" s="29">
        <f>SUM(D15:D23)</f>
        <v>0</v>
      </c>
      <c r="E24" s="36">
        <f t="shared" si="1"/>
        <v>4950746549</v>
      </c>
      <c r="F24" s="37">
        <f t="shared" si="1"/>
        <v>4956806549</v>
      </c>
      <c r="G24" s="37">
        <f t="shared" si="1"/>
        <v>5190479798</v>
      </c>
      <c r="H24" s="37">
        <f t="shared" si="1"/>
        <v>59869469</v>
      </c>
      <c r="I24" s="37">
        <f t="shared" si="1"/>
        <v>10463796</v>
      </c>
      <c r="J24" s="37">
        <f t="shared" si="1"/>
        <v>5260813063</v>
      </c>
      <c r="K24" s="37">
        <f t="shared" si="1"/>
        <v>13272177</v>
      </c>
      <c r="L24" s="37">
        <f t="shared" si="1"/>
        <v>470030</v>
      </c>
      <c r="M24" s="37">
        <f t="shared" si="1"/>
        <v>-176259287</v>
      </c>
      <c r="N24" s="37">
        <f t="shared" si="1"/>
        <v>-162517080</v>
      </c>
      <c r="O24" s="37">
        <f t="shared" si="1"/>
        <v>2895134</v>
      </c>
      <c r="P24" s="37">
        <f t="shared" si="1"/>
        <v>-27440826</v>
      </c>
      <c r="Q24" s="37">
        <f t="shared" si="1"/>
        <v>-19794279</v>
      </c>
      <c r="R24" s="37">
        <f t="shared" si="1"/>
        <v>-44339971</v>
      </c>
      <c r="S24" s="37">
        <f t="shared" si="1"/>
        <v>0</v>
      </c>
      <c r="T24" s="37">
        <f t="shared" si="1"/>
        <v>1690666</v>
      </c>
      <c r="U24" s="37">
        <f t="shared" si="1"/>
        <v>0</v>
      </c>
      <c r="V24" s="37">
        <f t="shared" si="1"/>
        <v>1690666</v>
      </c>
      <c r="W24" s="37">
        <f t="shared" si="1"/>
        <v>5055646678</v>
      </c>
      <c r="X24" s="37">
        <f t="shared" si="1"/>
        <v>4956806549</v>
      </c>
      <c r="Y24" s="37">
        <f t="shared" si="1"/>
        <v>98840129</v>
      </c>
      <c r="Z24" s="38">
        <f>+IF(X24&lt;&gt;0,+(Y24/X24)*100,0)</f>
        <v>1.9940283733675321</v>
      </c>
      <c r="AA24" s="39">
        <f>SUM(AA15:AA23)</f>
        <v>4956806549</v>
      </c>
    </row>
    <row r="25" spans="1:27" ht="12.75">
      <c r="A25" s="27" t="s">
        <v>50</v>
      </c>
      <c r="B25" s="28"/>
      <c r="C25" s="29">
        <f aca="true" t="shared" si="2" ref="C25:Y25">+C12+C24</f>
        <v>6087117547</v>
      </c>
      <c r="D25" s="29">
        <f>+D12+D24</f>
        <v>0</v>
      </c>
      <c r="E25" s="30">
        <f t="shared" si="2"/>
        <v>5678193099</v>
      </c>
      <c r="F25" s="31">
        <f t="shared" si="2"/>
        <v>5781657960</v>
      </c>
      <c r="G25" s="31">
        <f t="shared" si="2"/>
        <v>6635852552</v>
      </c>
      <c r="H25" s="31">
        <f t="shared" si="2"/>
        <v>115279413</v>
      </c>
      <c r="I25" s="31">
        <f t="shared" si="2"/>
        <v>77026507</v>
      </c>
      <c r="J25" s="31">
        <f t="shared" si="2"/>
        <v>6828158472</v>
      </c>
      <c r="K25" s="31">
        <f t="shared" si="2"/>
        <v>82660543</v>
      </c>
      <c r="L25" s="31">
        <f t="shared" si="2"/>
        <v>443978718</v>
      </c>
      <c r="M25" s="31">
        <f t="shared" si="2"/>
        <v>-557667475</v>
      </c>
      <c r="N25" s="31">
        <f t="shared" si="2"/>
        <v>-31028214</v>
      </c>
      <c r="O25" s="31">
        <f t="shared" si="2"/>
        <v>-526148940</v>
      </c>
      <c r="P25" s="31">
        <f t="shared" si="2"/>
        <v>192804764</v>
      </c>
      <c r="Q25" s="31">
        <f t="shared" si="2"/>
        <v>122226130</v>
      </c>
      <c r="R25" s="31">
        <f t="shared" si="2"/>
        <v>-211118046</v>
      </c>
      <c r="S25" s="31">
        <f t="shared" si="2"/>
        <v>151945667</v>
      </c>
      <c r="T25" s="31">
        <f t="shared" si="2"/>
        <v>53135875</v>
      </c>
      <c r="U25" s="31">
        <f t="shared" si="2"/>
        <v>0</v>
      </c>
      <c r="V25" s="31">
        <f t="shared" si="2"/>
        <v>205081542</v>
      </c>
      <c r="W25" s="31">
        <f t="shared" si="2"/>
        <v>6791093754</v>
      </c>
      <c r="X25" s="31">
        <f t="shared" si="2"/>
        <v>5781657960</v>
      </c>
      <c r="Y25" s="31">
        <f t="shared" si="2"/>
        <v>1009435794</v>
      </c>
      <c r="Z25" s="32">
        <f>+IF(X25&lt;&gt;0,+(Y25/X25)*100,0)</f>
        <v>17.459278998925768</v>
      </c>
      <c r="AA25" s="33">
        <f>+AA12+AA24</f>
        <v>5781657960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>
        <v>16000000</v>
      </c>
      <c r="F30" s="20">
        <v>16000000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16000000</v>
      </c>
      <c r="Y30" s="20">
        <v>-16000000</v>
      </c>
      <c r="Z30" s="21">
        <v>-100</v>
      </c>
      <c r="AA30" s="22">
        <v>16000000</v>
      </c>
    </row>
    <row r="31" spans="1:27" ht="12.75">
      <c r="A31" s="23" t="s">
        <v>55</v>
      </c>
      <c r="B31" s="17"/>
      <c r="C31" s="18">
        <v>65817010</v>
      </c>
      <c r="D31" s="18"/>
      <c r="E31" s="19">
        <v>34000000</v>
      </c>
      <c r="F31" s="20">
        <v>34000000</v>
      </c>
      <c r="G31" s="20">
        <v>58038577</v>
      </c>
      <c r="H31" s="20">
        <v>245330</v>
      </c>
      <c r="I31" s="20">
        <v>8210004</v>
      </c>
      <c r="J31" s="20">
        <v>66493911</v>
      </c>
      <c r="K31" s="20">
        <v>184837</v>
      </c>
      <c r="L31" s="20">
        <v>120496</v>
      </c>
      <c r="M31" s="20">
        <v>195310</v>
      </c>
      <c r="N31" s="20">
        <v>500643</v>
      </c>
      <c r="O31" s="20">
        <v>445217</v>
      </c>
      <c r="P31" s="20">
        <v>190294</v>
      </c>
      <c r="Q31" s="20">
        <v>141921</v>
      </c>
      <c r="R31" s="20">
        <v>777432</v>
      </c>
      <c r="S31" s="20"/>
      <c r="T31" s="20">
        <v>4251</v>
      </c>
      <c r="U31" s="20"/>
      <c r="V31" s="20">
        <v>4251</v>
      </c>
      <c r="W31" s="20">
        <v>67776237</v>
      </c>
      <c r="X31" s="20">
        <v>34000000</v>
      </c>
      <c r="Y31" s="20">
        <v>33776237</v>
      </c>
      <c r="Z31" s="21">
        <v>99.34</v>
      </c>
      <c r="AA31" s="22">
        <v>34000000</v>
      </c>
    </row>
    <row r="32" spans="1:27" ht="12.75">
      <c r="A32" s="23" t="s">
        <v>56</v>
      </c>
      <c r="B32" s="17"/>
      <c r="C32" s="18">
        <v>1142738991</v>
      </c>
      <c r="D32" s="18"/>
      <c r="E32" s="19">
        <v>1291305542</v>
      </c>
      <c r="F32" s="20">
        <v>1067347214</v>
      </c>
      <c r="G32" s="20">
        <v>772415118</v>
      </c>
      <c r="H32" s="20">
        <v>804517323</v>
      </c>
      <c r="I32" s="20">
        <v>-1426313</v>
      </c>
      <c r="J32" s="20">
        <v>1575506128</v>
      </c>
      <c r="K32" s="20">
        <v>28997043</v>
      </c>
      <c r="L32" s="20">
        <v>174632787</v>
      </c>
      <c r="M32" s="20">
        <v>78760019</v>
      </c>
      <c r="N32" s="20">
        <v>282389849</v>
      </c>
      <c r="O32" s="20">
        <v>-565983580</v>
      </c>
      <c r="P32" s="20">
        <v>213281628</v>
      </c>
      <c r="Q32" s="20">
        <v>179321150</v>
      </c>
      <c r="R32" s="20">
        <v>-173380802</v>
      </c>
      <c r="S32" s="20">
        <v>84512979</v>
      </c>
      <c r="T32" s="20">
        <v>-32541807</v>
      </c>
      <c r="U32" s="20"/>
      <c r="V32" s="20">
        <v>51971172</v>
      </c>
      <c r="W32" s="20">
        <v>1736486347</v>
      </c>
      <c r="X32" s="20">
        <v>1067347214</v>
      </c>
      <c r="Y32" s="20">
        <v>669139133</v>
      </c>
      <c r="Z32" s="21">
        <v>62.69</v>
      </c>
      <c r="AA32" s="22">
        <v>1067347214</v>
      </c>
    </row>
    <row r="33" spans="1:27" ht="12.75">
      <c r="A33" s="23" t="s">
        <v>57</v>
      </c>
      <c r="B33" s="17"/>
      <c r="C33" s="18">
        <v>508405778</v>
      </c>
      <c r="D33" s="18"/>
      <c r="E33" s="19">
        <v>398000000</v>
      </c>
      <c r="F33" s="20">
        <v>398000000</v>
      </c>
      <c r="G33" s="20">
        <v>469365404</v>
      </c>
      <c r="H33" s="20">
        <v>39066895</v>
      </c>
      <c r="I33" s="20">
        <v>10661</v>
      </c>
      <c r="J33" s="20">
        <v>508442960</v>
      </c>
      <c r="K33" s="20">
        <v>16482</v>
      </c>
      <c r="L33" s="20">
        <v>8667</v>
      </c>
      <c r="M33" s="20">
        <v>11341</v>
      </c>
      <c r="N33" s="20">
        <v>36490</v>
      </c>
      <c r="O33" s="20">
        <v>20373</v>
      </c>
      <c r="P33" s="20">
        <v>7488</v>
      </c>
      <c r="Q33" s="20">
        <v>16375</v>
      </c>
      <c r="R33" s="20">
        <v>44236</v>
      </c>
      <c r="S33" s="20">
        <v>9019</v>
      </c>
      <c r="T33" s="20">
        <v>16091</v>
      </c>
      <c r="U33" s="20"/>
      <c r="V33" s="20">
        <v>25110</v>
      </c>
      <c r="W33" s="20">
        <v>508548796</v>
      </c>
      <c r="X33" s="20">
        <v>398000000</v>
      </c>
      <c r="Y33" s="20">
        <v>110548796</v>
      </c>
      <c r="Z33" s="21">
        <v>27.78</v>
      </c>
      <c r="AA33" s="22">
        <v>398000000</v>
      </c>
    </row>
    <row r="34" spans="1:27" ht="12.75">
      <c r="A34" s="27" t="s">
        <v>58</v>
      </c>
      <c r="B34" s="28"/>
      <c r="C34" s="29">
        <f aca="true" t="shared" si="3" ref="C34:Y34">SUM(C29:C33)</f>
        <v>1716961779</v>
      </c>
      <c r="D34" s="29">
        <f>SUM(D29:D33)</f>
        <v>0</v>
      </c>
      <c r="E34" s="30">
        <f t="shared" si="3"/>
        <v>1739305542</v>
      </c>
      <c r="F34" s="31">
        <f t="shared" si="3"/>
        <v>1515347214</v>
      </c>
      <c r="G34" s="31">
        <f t="shared" si="3"/>
        <v>1299819099</v>
      </c>
      <c r="H34" s="31">
        <f t="shared" si="3"/>
        <v>843829548</v>
      </c>
      <c r="I34" s="31">
        <f t="shared" si="3"/>
        <v>6794352</v>
      </c>
      <c r="J34" s="31">
        <f t="shared" si="3"/>
        <v>2150442999</v>
      </c>
      <c r="K34" s="31">
        <f t="shared" si="3"/>
        <v>29198362</v>
      </c>
      <c r="L34" s="31">
        <f t="shared" si="3"/>
        <v>174761950</v>
      </c>
      <c r="M34" s="31">
        <f t="shared" si="3"/>
        <v>78966670</v>
      </c>
      <c r="N34" s="31">
        <f t="shared" si="3"/>
        <v>282926982</v>
      </c>
      <c r="O34" s="31">
        <f t="shared" si="3"/>
        <v>-565517990</v>
      </c>
      <c r="P34" s="31">
        <f t="shared" si="3"/>
        <v>213479410</v>
      </c>
      <c r="Q34" s="31">
        <f t="shared" si="3"/>
        <v>179479446</v>
      </c>
      <c r="R34" s="31">
        <f t="shared" si="3"/>
        <v>-172559134</v>
      </c>
      <c r="S34" s="31">
        <f t="shared" si="3"/>
        <v>84521998</v>
      </c>
      <c r="T34" s="31">
        <f t="shared" si="3"/>
        <v>-32521465</v>
      </c>
      <c r="U34" s="31">
        <f t="shared" si="3"/>
        <v>0</v>
      </c>
      <c r="V34" s="31">
        <f t="shared" si="3"/>
        <v>52000533</v>
      </c>
      <c r="W34" s="31">
        <f t="shared" si="3"/>
        <v>2312811380</v>
      </c>
      <c r="X34" s="31">
        <f t="shared" si="3"/>
        <v>1515347214</v>
      </c>
      <c r="Y34" s="31">
        <f t="shared" si="3"/>
        <v>797464166</v>
      </c>
      <c r="Z34" s="32">
        <f>+IF(X34&lt;&gt;0,+(Y34/X34)*100,0)</f>
        <v>52.62583773754178</v>
      </c>
      <c r="AA34" s="33">
        <f>SUM(AA29:AA33)</f>
        <v>1515347214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103427942</v>
      </c>
      <c r="D37" s="18"/>
      <c r="E37" s="19">
        <v>50000000</v>
      </c>
      <c r="F37" s="20">
        <v>50000000</v>
      </c>
      <c r="G37" s="20">
        <v>23424242</v>
      </c>
      <c r="H37" s="20">
        <v>-201186</v>
      </c>
      <c r="I37" s="20">
        <v>77981757</v>
      </c>
      <c r="J37" s="20">
        <v>101204813</v>
      </c>
      <c r="K37" s="20">
        <v>-204864</v>
      </c>
      <c r="L37" s="20">
        <v>-212659</v>
      </c>
      <c r="M37" s="20">
        <v>-208382</v>
      </c>
      <c r="N37" s="20">
        <v>-625905</v>
      </c>
      <c r="O37" s="20">
        <v>-210477</v>
      </c>
      <c r="P37" s="20">
        <v>-7306166</v>
      </c>
      <c r="Q37" s="20">
        <v>-503134</v>
      </c>
      <c r="R37" s="20">
        <v>-8019777</v>
      </c>
      <c r="S37" s="20">
        <v>-1135443</v>
      </c>
      <c r="T37" s="20">
        <v>-218284</v>
      </c>
      <c r="U37" s="20"/>
      <c r="V37" s="20">
        <v>-1353727</v>
      </c>
      <c r="W37" s="20">
        <v>91205404</v>
      </c>
      <c r="X37" s="20">
        <v>50000000</v>
      </c>
      <c r="Y37" s="20">
        <v>41205404</v>
      </c>
      <c r="Z37" s="21">
        <v>82.41</v>
      </c>
      <c r="AA37" s="22">
        <v>50000000</v>
      </c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103427942</v>
      </c>
      <c r="D39" s="29">
        <f>SUM(D37:D38)</f>
        <v>0</v>
      </c>
      <c r="E39" s="36">
        <f t="shared" si="4"/>
        <v>50000000</v>
      </c>
      <c r="F39" s="37">
        <f t="shared" si="4"/>
        <v>50000000</v>
      </c>
      <c r="G39" s="37">
        <f t="shared" si="4"/>
        <v>23424242</v>
      </c>
      <c r="H39" s="37">
        <f t="shared" si="4"/>
        <v>-201186</v>
      </c>
      <c r="I39" s="37">
        <f t="shared" si="4"/>
        <v>77981757</v>
      </c>
      <c r="J39" s="37">
        <f t="shared" si="4"/>
        <v>101204813</v>
      </c>
      <c r="K39" s="37">
        <f t="shared" si="4"/>
        <v>-204864</v>
      </c>
      <c r="L39" s="37">
        <f t="shared" si="4"/>
        <v>-212659</v>
      </c>
      <c r="M39" s="37">
        <f t="shared" si="4"/>
        <v>-208382</v>
      </c>
      <c r="N39" s="37">
        <f t="shared" si="4"/>
        <v>-625905</v>
      </c>
      <c r="O39" s="37">
        <f t="shared" si="4"/>
        <v>-210477</v>
      </c>
      <c r="P39" s="37">
        <f t="shared" si="4"/>
        <v>-7306166</v>
      </c>
      <c r="Q39" s="37">
        <f t="shared" si="4"/>
        <v>-503134</v>
      </c>
      <c r="R39" s="37">
        <f t="shared" si="4"/>
        <v>-8019777</v>
      </c>
      <c r="S39" s="37">
        <f t="shared" si="4"/>
        <v>-1135443</v>
      </c>
      <c r="T39" s="37">
        <f t="shared" si="4"/>
        <v>-218284</v>
      </c>
      <c r="U39" s="37">
        <f t="shared" si="4"/>
        <v>0</v>
      </c>
      <c r="V39" s="37">
        <f t="shared" si="4"/>
        <v>-1353727</v>
      </c>
      <c r="W39" s="37">
        <f t="shared" si="4"/>
        <v>91205404</v>
      </c>
      <c r="X39" s="37">
        <f t="shared" si="4"/>
        <v>50000000</v>
      </c>
      <c r="Y39" s="37">
        <f t="shared" si="4"/>
        <v>41205404</v>
      </c>
      <c r="Z39" s="38">
        <f>+IF(X39&lt;&gt;0,+(Y39/X39)*100,0)</f>
        <v>82.410808</v>
      </c>
      <c r="AA39" s="39">
        <f>SUM(AA37:AA38)</f>
        <v>50000000</v>
      </c>
    </row>
    <row r="40" spans="1:27" ht="12.75">
      <c r="A40" s="27" t="s">
        <v>62</v>
      </c>
      <c r="B40" s="28"/>
      <c r="C40" s="29">
        <f aca="true" t="shared" si="5" ref="C40:Y40">+C34+C39</f>
        <v>1820389721</v>
      </c>
      <c r="D40" s="29">
        <f>+D34+D39</f>
        <v>0</v>
      </c>
      <c r="E40" s="30">
        <f t="shared" si="5"/>
        <v>1789305542</v>
      </c>
      <c r="F40" s="31">
        <f t="shared" si="5"/>
        <v>1565347214</v>
      </c>
      <c r="G40" s="31">
        <f t="shared" si="5"/>
        <v>1323243341</v>
      </c>
      <c r="H40" s="31">
        <f t="shared" si="5"/>
        <v>843628362</v>
      </c>
      <c r="I40" s="31">
        <f t="shared" si="5"/>
        <v>84776109</v>
      </c>
      <c r="J40" s="31">
        <f t="shared" si="5"/>
        <v>2251647812</v>
      </c>
      <c r="K40" s="31">
        <f t="shared" si="5"/>
        <v>28993498</v>
      </c>
      <c r="L40" s="31">
        <f t="shared" si="5"/>
        <v>174549291</v>
      </c>
      <c r="M40" s="31">
        <f t="shared" si="5"/>
        <v>78758288</v>
      </c>
      <c r="N40" s="31">
        <f t="shared" si="5"/>
        <v>282301077</v>
      </c>
      <c r="O40" s="31">
        <f t="shared" si="5"/>
        <v>-565728467</v>
      </c>
      <c r="P40" s="31">
        <f t="shared" si="5"/>
        <v>206173244</v>
      </c>
      <c r="Q40" s="31">
        <f t="shared" si="5"/>
        <v>178976312</v>
      </c>
      <c r="R40" s="31">
        <f t="shared" si="5"/>
        <v>-180578911</v>
      </c>
      <c r="S40" s="31">
        <f t="shared" si="5"/>
        <v>83386555</v>
      </c>
      <c r="T40" s="31">
        <f t="shared" si="5"/>
        <v>-32739749</v>
      </c>
      <c r="U40" s="31">
        <f t="shared" si="5"/>
        <v>0</v>
      </c>
      <c r="V40" s="31">
        <f t="shared" si="5"/>
        <v>50646806</v>
      </c>
      <c r="W40" s="31">
        <f t="shared" si="5"/>
        <v>2404016784</v>
      </c>
      <c r="X40" s="31">
        <f t="shared" si="5"/>
        <v>1565347214</v>
      </c>
      <c r="Y40" s="31">
        <f t="shared" si="5"/>
        <v>838669570</v>
      </c>
      <c r="Z40" s="32">
        <f>+IF(X40&lt;&gt;0,+(Y40/X40)*100,0)</f>
        <v>53.577223155296714</v>
      </c>
      <c r="AA40" s="33">
        <f>+AA34+AA39</f>
        <v>1565347214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4266727826</v>
      </c>
      <c r="D42" s="43">
        <f>+D25-D40</f>
        <v>0</v>
      </c>
      <c r="E42" s="44">
        <f t="shared" si="6"/>
        <v>3888887557</v>
      </c>
      <c r="F42" s="45">
        <f t="shared" si="6"/>
        <v>4216310746</v>
      </c>
      <c r="G42" s="45">
        <f t="shared" si="6"/>
        <v>5312609211</v>
      </c>
      <c r="H42" s="45">
        <f t="shared" si="6"/>
        <v>-728348949</v>
      </c>
      <c r="I42" s="45">
        <f t="shared" si="6"/>
        <v>-7749602</v>
      </c>
      <c r="J42" s="45">
        <f t="shared" si="6"/>
        <v>4576510660</v>
      </c>
      <c r="K42" s="45">
        <f t="shared" si="6"/>
        <v>53667045</v>
      </c>
      <c r="L42" s="45">
        <f t="shared" si="6"/>
        <v>269429427</v>
      </c>
      <c r="M42" s="45">
        <f t="shared" si="6"/>
        <v>-636425763</v>
      </c>
      <c r="N42" s="45">
        <f t="shared" si="6"/>
        <v>-313329291</v>
      </c>
      <c r="O42" s="45">
        <f t="shared" si="6"/>
        <v>39579527</v>
      </c>
      <c r="P42" s="45">
        <f t="shared" si="6"/>
        <v>-13368480</v>
      </c>
      <c r="Q42" s="45">
        <f t="shared" si="6"/>
        <v>-56750182</v>
      </c>
      <c r="R42" s="45">
        <f t="shared" si="6"/>
        <v>-30539135</v>
      </c>
      <c r="S42" s="45">
        <f t="shared" si="6"/>
        <v>68559112</v>
      </c>
      <c r="T42" s="45">
        <f t="shared" si="6"/>
        <v>85875624</v>
      </c>
      <c r="U42" s="45">
        <f t="shared" si="6"/>
        <v>0</v>
      </c>
      <c r="V42" s="45">
        <f t="shared" si="6"/>
        <v>154434736</v>
      </c>
      <c r="W42" s="45">
        <f t="shared" si="6"/>
        <v>4387076970</v>
      </c>
      <c r="X42" s="45">
        <f t="shared" si="6"/>
        <v>4216310746</v>
      </c>
      <c r="Y42" s="45">
        <f t="shared" si="6"/>
        <v>170766224</v>
      </c>
      <c r="Z42" s="46">
        <f>+IF(X42&lt;&gt;0,+(Y42/X42)*100,0)</f>
        <v>4.050133737462433</v>
      </c>
      <c r="AA42" s="47">
        <f>+AA25-AA40</f>
        <v>4216310746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5157259450</v>
      </c>
      <c r="D45" s="18"/>
      <c r="E45" s="19">
        <v>3888887557</v>
      </c>
      <c r="F45" s="20">
        <v>3888887557</v>
      </c>
      <c r="G45" s="20">
        <v>5312609214</v>
      </c>
      <c r="H45" s="20">
        <v>-728348951</v>
      </c>
      <c r="I45" s="20">
        <v>-7749611</v>
      </c>
      <c r="J45" s="20">
        <v>4576510652</v>
      </c>
      <c r="K45" s="20">
        <v>-5338</v>
      </c>
      <c r="L45" s="20">
        <v>269429432</v>
      </c>
      <c r="M45" s="20">
        <v>-636425758</v>
      </c>
      <c r="N45" s="20">
        <v>-367001664</v>
      </c>
      <c r="O45" s="20">
        <v>39579524</v>
      </c>
      <c r="P45" s="20">
        <v>-13368480</v>
      </c>
      <c r="Q45" s="20">
        <v>-56750183</v>
      </c>
      <c r="R45" s="20">
        <v>-30539139</v>
      </c>
      <c r="S45" s="20"/>
      <c r="T45" s="20"/>
      <c r="U45" s="20"/>
      <c r="V45" s="20"/>
      <c r="W45" s="20">
        <v>4178969849</v>
      </c>
      <c r="X45" s="20">
        <v>3888887557</v>
      </c>
      <c r="Y45" s="20">
        <v>290082292</v>
      </c>
      <c r="Z45" s="48">
        <v>7.46</v>
      </c>
      <c r="AA45" s="22">
        <v>3888887557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5157259450</v>
      </c>
      <c r="D48" s="51">
        <f>SUM(D45:D47)</f>
        <v>0</v>
      </c>
      <c r="E48" s="52">
        <f t="shared" si="7"/>
        <v>3888887557</v>
      </c>
      <c r="F48" s="53">
        <f t="shared" si="7"/>
        <v>3888887557</v>
      </c>
      <c r="G48" s="53">
        <f t="shared" si="7"/>
        <v>5312609214</v>
      </c>
      <c r="H48" s="53">
        <f t="shared" si="7"/>
        <v>-728348951</v>
      </c>
      <c r="I48" s="53">
        <f t="shared" si="7"/>
        <v>-7749611</v>
      </c>
      <c r="J48" s="53">
        <f t="shared" si="7"/>
        <v>4576510652</v>
      </c>
      <c r="K48" s="53">
        <f t="shared" si="7"/>
        <v>-5338</v>
      </c>
      <c r="L48" s="53">
        <f t="shared" si="7"/>
        <v>269429432</v>
      </c>
      <c r="M48" s="53">
        <f t="shared" si="7"/>
        <v>-636425758</v>
      </c>
      <c r="N48" s="53">
        <f t="shared" si="7"/>
        <v>-367001664</v>
      </c>
      <c r="O48" s="53">
        <f t="shared" si="7"/>
        <v>39579524</v>
      </c>
      <c r="P48" s="53">
        <f t="shared" si="7"/>
        <v>-13368480</v>
      </c>
      <c r="Q48" s="53">
        <f t="shared" si="7"/>
        <v>-56750183</v>
      </c>
      <c r="R48" s="53">
        <f t="shared" si="7"/>
        <v>-30539139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4178969849</v>
      </c>
      <c r="X48" s="53">
        <f t="shared" si="7"/>
        <v>3888887557</v>
      </c>
      <c r="Y48" s="53">
        <f t="shared" si="7"/>
        <v>290082292</v>
      </c>
      <c r="Z48" s="54">
        <f>+IF(X48&lt;&gt;0,+(Y48/X48)*100,0)</f>
        <v>7.459261491833358</v>
      </c>
      <c r="AA48" s="55">
        <f>SUM(AA45:AA47)</f>
        <v>3888887557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-58118379</v>
      </c>
      <c r="D6" s="18"/>
      <c r="E6" s="19">
        <v>-83838675</v>
      </c>
      <c r="F6" s="20">
        <v>-58118378</v>
      </c>
      <c r="G6" s="20">
        <v>64819285</v>
      </c>
      <c r="H6" s="20">
        <v>87372096</v>
      </c>
      <c r="I6" s="20">
        <v>-39356688</v>
      </c>
      <c r="J6" s="20">
        <v>112834693</v>
      </c>
      <c r="K6" s="20">
        <v>-108819600</v>
      </c>
      <c r="L6" s="20">
        <v>-38582636</v>
      </c>
      <c r="M6" s="20">
        <v>118238782</v>
      </c>
      <c r="N6" s="20">
        <v>-29163454</v>
      </c>
      <c r="O6" s="20">
        <v>-94079958</v>
      </c>
      <c r="P6" s="20">
        <v>-23384722</v>
      </c>
      <c r="Q6" s="20">
        <v>-75411054</v>
      </c>
      <c r="R6" s="20">
        <v>-192875734</v>
      </c>
      <c r="S6" s="20">
        <v>-38787524</v>
      </c>
      <c r="T6" s="20">
        <v>60720441</v>
      </c>
      <c r="U6" s="20"/>
      <c r="V6" s="20">
        <v>21932917</v>
      </c>
      <c r="W6" s="20">
        <v>-87271578</v>
      </c>
      <c r="X6" s="20">
        <v>-58118378</v>
      </c>
      <c r="Y6" s="20">
        <v>-29153200</v>
      </c>
      <c r="Z6" s="21">
        <v>50.16</v>
      </c>
      <c r="AA6" s="22">
        <v>-58118378</v>
      </c>
    </row>
    <row r="7" spans="1:27" ht="12.75">
      <c r="A7" s="23" t="s">
        <v>34</v>
      </c>
      <c r="B7" s="17"/>
      <c r="C7" s="18">
        <v>221262877</v>
      </c>
      <c r="D7" s="18"/>
      <c r="E7" s="19">
        <v>221467894</v>
      </c>
      <c r="F7" s="20">
        <v>221262871</v>
      </c>
      <c r="G7" s="20"/>
      <c r="H7" s="20"/>
      <c r="I7" s="20">
        <v>-17834679</v>
      </c>
      <c r="J7" s="20">
        <v>-17834679</v>
      </c>
      <c r="K7" s="20">
        <v>-18853705</v>
      </c>
      <c r="L7" s="20">
        <v>1894574</v>
      </c>
      <c r="M7" s="20"/>
      <c r="N7" s="20">
        <v>-16959131</v>
      </c>
      <c r="O7" s="20">
        <v>10557540</v>
      </c>
      <c r="P7" s="20">
        <v>9989810</v>
      </c>
      <c r="Q7" s="20">
        <v>6885</v>
      </c>
      <c r="R7" s="20">
        <v>20554235</v>
      </c>
      <c r="S7" s="20"/>
      <c r="T7" s="20">
        <v>-12422</v>
      </c>
      <c r="U7" s="20"/>
      <c r="V7" s="20">
        <v>-12422</v>
      </c>
      <c r="W7" s="20">
        <v>-14251997</v>
      </c>
      <c r="X7" s="20">
        <v>221262871</v>
      </c>
      <c r="Y7" s="20">
        <v>-235514868</v>
      </c>
      <c r="Z7" s="21">
        <v>-106.44</v>
      </c>
      <c r="AA7" s="22">
        <v>221262871</v>
      </c>
    </row>
    <row r="8" spans="1:27" ht="12.75">
      <c r="A8" s="23" t="s">
        <v>35</v>
      </c>
      <c r="B8" s="17"/>
      <c r="C8" s="18">
        <v>950319717</v>
      </c>
      <c r="D8" s="18"/>
      <c r="E8" s="19">
        <v>684127314</v>
      </c>
      <c r="F8" s="20">
        <v>939939353</v>
      </c>
      <c r="G8" s="20">
        <v>12021453</v>
      </c>
      <c r="H8" s="20">
        <v>25464394</v>
      </c>
      <c r="I8" s="20">
        <v>24806790</v>
      </c>
      <c r="J8" s="20">
        <v>62292637</v>
      </c>
      <c r="K8" s="20">
        <v>-3580939</v>
      </c>
      <c r="L8" s="20">
        <v>18649677</v>
      </c>
      <c r="M8" s="20">
        <v>16277890</v>
      </c>
      <c r="N8" s="20">
        <v>31346628</v>
      </c>
      <c r="O8" s="20">
        <v>13890414</v>
      </c>
      <c r="P8" s="20">
        <v>36353118</v>
      </c>
      <c r="Q8" s="20">
        <v>62735594</v>
      </c>
      <c r="R8" s="20">
        <v>112979126</v>
      </c>
      <c r="S8" s="20">
        <v>-54807701</v>
      </c>
      <c r="T8" s="20">
        <v>176237618</v>
      </c>
      <c r="U8" s="20"/>
      <c r="V8" s="20">
        <v>121429917</v>
      </c>
      <c r="W8" s="20">
        <v>328048308</v>
      </c>
      <c r="X8" s="20">
        <v>939939353</v>
      </c>
      <c r="Y8" s="20">
        <v>-611891045</v>
      </c>
      <c r="Z8" s="21">
        <v>-65.1</v>
      </c>
      <c r="AA8" s="22">
        <v>939939353</v>
      </c>
    </row>
    <row r="9" spans="1:27" ht="12.75">
      <c r="A9" s="23" t="s">
        <v>36</v>
      </c>
      <c r="B9" s="17"/>
      <c r="C9" s="18">
        <v>-29383884</v>
      </c>
      <c r="D9" s="18"/>
      <c r="E9" s="19">
        <v>-72529930</v>
      </c>
      <c r="F9" s="20">
        <v>-30987056</v>
      </c>
      <c r="G9" s="20">
        <v>3849123</v>
      </c>
      <c r="H9" s="20">
        <v>-3836072</v>
      </c>
      <c r="I9" s="20">
        <v>-1330983</v>
      </c>
      <c r="J9" s="20">
        <v>-1317932</v>
      </c>
      <c r="K9" s="20">
        <v>-2289368</v>
      </c>
      <c r="L9" s="20">
        <v>1849740</v>
      </c>
      <c r="M9" s="20">
        <v>133013</v>
      </c>
      <c r="N9" s="20">
        <v>-306615</v>
      </c>
      <c r="O9" s="20">
        <v>-7627700</v>
      </c>
      <c r="P9" s="20">
        <v>-831741</v>
      </c>
      <c r="Q9" s="20">
        <v>-3692785</v>
      </c>
      <c r="R9" s="20">
        <v>-12152226</v>
      </c>
      <c r="S9" s="20">
        <v>3276832</v>
      </c>
      <c r="T9" s="20">
        <v>-118848253</v>
      </c>
      <c r="U9" s="20"/>
      <c r="V9" s="20">
        <v>-115571421</v>
      </c>
      <c r="W9" s="20">
        <v>-129348194</v>
      </c>
      <c r="X9" s="20">
        <v>-30987056</v>
      </c>
      <c r="Y9" s="20">
        <v>-98361138</v>
      </c>
      <c r="Z9" s="21">
        <v>317.43</v>
      </c>
      <c r="AA9" s="22">
        <v>-30987056</v>
      </c>
    </row>
    <row r="10" spans="1:27" ht="12.75">
      <c r="A10" s="23" t="s">
        <v>37</v>
      </c>
      <c r="B10" s="17"/>
      <c r="C10" s="18"/>
      <c r="D10" s="18"/>
      <c r="E10" s="19">
        <v>428335159</v>
      </c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153507597</v>
      </c>
      <c r="D11" s="18"/>
      <c r="E11" s="19">
        <v>153713234</v>
      </c>
      <c r="F11" s="20">
        <v>151458000</v>
      </c>
      <c r="G11" s="20">
        <v>-979054</v>
      </c>
      <c r="H11" s="20">
        <v>-86961</v>
      </c>
      <c r="I11" s="20">
        <v>894912</v>
      </c>
      <c r="J11" s="20">
        <v>-171103</v>
      </c>
      <c r="K11" s="20">
        <v>1804627</v>
      </c>
      <c r="L11" s="20">
        <v>3013959</v>
      </c>
      <c r="M11" s="20">
        <v>1790370</v>
      </c>
      <c r="N11" s="20">
        <v>6608956</v>
      </c>
      <c r="O11" s="20">
        <v>3433583</v>
      </c>
      <c r="P11" s="20">
        <v>3577948</v>
      </c>
      <c r="Q11" s="20">
        <v>-637237</v>
      </c>
      <c r="R11" s="20">
        <v>6374294</v>
      </c>
      <c r="S11" s="20">
        <v>4336222</v>
      </c>
      <c r="T11" s="20">
        <v>-61449</v>
      </c>
      <c r="U11" s="20"/>
      <c r="V11" s="20">
        <v>4274773</v>
      </c>
      <c r="W11" s="20">
        <v>17086920</v>
      </c>
      <c r="X11" s="20">
        <v>151458000</v>
      </c>
      <c r="Y11" s="20">
        <v>-134371080</v>
      </c>
      <c r="Z11" s="21">
        <v>-88.72</v>
      </c>
      <c r="AA11" s="22">
        <v>151458000</v>
      </c>
    </row>
    <row r="12" spans="1:27" ht="12.75">
      <c r="A12" s="27" t="s">
        <v>39</v>
      </c>
      <c r="B12" s="28"/>
      <c r="C12" s="29">
        <f aca="true" t="shared" si="0" ref="C12:Y12">SUM(C6:C11)</f>
        <v>1237587928</v>
      </c>
      <c r="D12" s="29">
        <f>SUM(D6:D11)</f>
        <v>0</v>
      </c>
      <c r="E12" s="30">
        <f t="shared" si="0"/>
        <v>1331274996</v>
      </c>
      <c r="F12" s="31">
        <f t="shared" si="0"/>
        <v>1223554790</v>
      </c>
      <c r="G12" s="31">
        <f t="shared" si="0"/>
        <v>79710807</v>
      </c>
      <c r="H12" s="31">
        <f t="shared" si="0"/>
        <v>108913457</v>
      </c>
      <c r="I12" s="31">
        <f t="shared" si="0"/>
        <v>-32820648</v>
      </c>
      <c r="J12" s="31">
        <f t="shared" si="0"/>
        <v>155803616</v>
      </c>
      <c r="K12" s="31">
        <f t="shared" si="0"/>
        <v>-131738985</v>
      </c>
      <c r="L12" s="31">
        <f t="shared" si="0"/>
        <v>-13174686</v>
      </c>
      <c r="M12" s="31">
        <f t="shared" si="0"/>
        <v>136440055</v>
      </c>
      <c r="N12" s="31">
        <f t="shared" si="0"/>
        <v>-8473616</v>
      </c>
      <c r="O12" s="31">
        <f t="shared" si="0"/>
        <v>-73826121</v>
      </c>
      <c r="P12" s="31">
        <f t="shared" si="0"/>
        <v>25704413</v>
      </c>
      <c r="Q12" s="31">
        <f t="shared" si="0"/>
        <v>-16998597</v>
      </c>
      <c r="R12" s="31">
        <f t="shared" si="0"/>
        <v>-65120305</v>
      </c>
      <c r="S12" s="31">
        <f t="shared" si="0"/>
        <v>-85982171</v>
      </c>
      <c r="T12" s="31">
        <f t="shared" si="0"/>
        <v>118035935</v>
      </c>
      <c r="U12" s="31">
        <f t="shared" si="0"/>
        <v>0</v>
      </c>
      <c r="V12" s="31">
        <f t="shared" si="0"/>
        <v>32053764</v>
      </c>
      <c r="W12" s="31">
        <f t="shared" si="0"/>
        <v>114263459</v>
      </c>
      <c r="X12" s="31">
        <f t="shared" si="0"/>
        <v>1223554790</v>
      </c>
      <c r="Y12" s="31">
        <f t="shared" si="0"/>
        <v>-1109291331</v>
      </c>
      <c r="Z12" s="32">
        <f>+IF(X12&lt;&gt;0,+(Y12/X12)*100,0)</f>
        <v>-90.66135330155505</v>
      </c>
      <c r="AA12" s="33">
        <f>SUM(AA6:AA11)</f>
        <v>1223554790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86545</v>
      </c>
      <c r="D15" s="18"/>
      <c r="E15" s="19">
        <v>-98095</v>
      </c>
      <c r="F15" s="20">
        <v>86544</v>
      </c>
      <c r="G15" s="20">
        <v>-8558</v>
      </c>
      <c r="H15" s="20">
        <v>-8563</v>
      </c>
      <c r="I15" s="20">
        <v>2057</v>
      </c>
      <c r="J15" s="20">
        <v>-15064</v>
      </c>
      <c r="K15" s="20">
        <v>2513</v>
      </c>
      <c r="L15" s="20">
        <v>2560</v>
      </c>
      <c r="M15" s="20">
        <v>2560</v>
      </c>
      <c r="N15" s="20">
        <v>7633</v>
      </c>
      <c r="O15" s="20">
        <v>-7019</v>
      </c>
      <c r="P15" s="20">
        <v>2578</v>
      </c>
      <c r="Q15" s="20">
        <v>5172</v>
      </c>
      <c r="R15" s="20">
        <v>731</v>
      </c>
      <c r="S15" s="20">
        <v>6</v>
      </c>
      <c r="T15" s="20">
        <v>-622</v>
      </c>
      <c r="U15" s="20"/>
      <c r="V15" s="20">
        <v>-616</v>
      </c>
      <c r="W15" s="20">
        <v>-7316</v>
      </c>
      <c r="X15" s="20">
        <v>86544</v>
      </c>
      <c r="Y15" s="20">
        <v>-93860</v>
      </c>
      <c r="Z15" s="21">
        <v>-108.45</v>
      </c>
      <c r="AA15" s="22">
        <v>86544</v>
      </c>
    </row>
    <row r="16" spans="1:27" ht="12.75">
      <c r="A16" s="23" t="s">
        <v>42</v>
      </c>
      <c r="B16" s="17"/>
      <c r="C16" s="18">
        <v>57281338</v>
      </c>
      <c r="D16" s="18"/>
      <c r="E16" s="19">
        <v>55542025</v>
      </c>
      <c r="F16" s="20">
        <v>57281338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57281338</v>
      </c>
      <c r="Y16" s="24">
        <v>-57281338</v>
      </c>
      <c r="Z16" s="25">
        <v>-100</v>
      </c>
      <c r="AA16" s="26">
        <v>57281338</v>
      </c>
    </row>
    <row r="17" spans="1:27" ht="12.75">
      <c r="A17" s="23" t="s">
        <v>43</v>
      </c>
      <c r="B17" s="17"/>
      <c r="C17" s="18">
        <v>53689956</v>
      </c>
      <c r="D17" s="18"/>
      <c r="E17" s="19">
        <v>53689956</v>
      </c>
      <c r="F17" s="20">
        <v>53689956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53689956</v>
      </c>
      <c r="Y17" s="20">
        <v>-53689956</v>
      </c>
      <c r="Z17" s="21">
        <v>-100</v>
      </c>
      <c r="AA17" s="22">
        <v>53689956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3350978467</v>
      </c>
      <c r="D19" s="18"/>
      <c r="E19" s="19">
        <v>3694429216</v>
      </c>
      <c r="F19" s="20">
        <v>3350978444</v>
      </c>
      <c r="G19" s="20">
        <v>19734781</v>
      </c>
      <c r="H19" s="20">
        <v>5881594</v>
      </c>
      <c r="I19" s="20">
        <v>9725435</v>
      </c>
      <c r="J19" s="20">
        <v>35341810</v>
      </c>
      <c r="K19" s="20">
        <v>6664611</v>
      </c>
      <c r="L19" s="20">
        <v>19628735</v>
      </c>
      <c r="M19" s="20">
        <v>24750201</v>
      </c>
      <c r="N19" s="20">
        <v>51043547</v>
      </c>
      <c r="O19" s="20">
        <v>9705698</v>
      </c>
      <c r="P19" s="20">
        <v>14604422</v>
      </c>
      <c r="Q19" s="20">
        <v>13267595</v>
      </c>
      <c r="R19" s="20">
        <v>37577715</v>
      </c>
      <c r="S19" s="20">
        <v>10169489</v>
      </c>
      <c r="T19" s="20">
        <v>5353332</v>
      </c>
      <c r="U19" s="20"/>
      <c r="V19" s="20">
        <v>15522821</v>
      </c>
      <c r="W19" s="20">
        <v>139485893</v>
      </c>
      <c r="X19" s="20">
        <v>3350978444</v>
      </c>
      <c r="Y19" s="20">
        <v>-3211492551</v>
      </c>
      <c r="Z19" s="21">
        <v>-95.84</v>
      </c>
      <c r="AA19" s="22">
        <v>3350978444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13447916</v>
      </c>
      <c r="D22" s="18"/>
      <c r="E22" s="19"/>
      <c r="F22" s="20">
        <v>13447915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13447915</v>
      </c>
      <c r="Y22" s="20">
        <v>-13447915</v>
      </c>
      <c r="Z22" s="21">
        <v>-100</v>
      </c>
      <c r="AA22" s="22">
        <v>13447915</v>
      </c>
    </row>
    <row r="23" spans="1:27" ht="12.75">
      <c r="A23" s="23" t="s">
        <v>48</v>
      </c>
      <c r="B23" s="17"/>
      <c r="C23" s="18">
        <v>115137671</v>
      </c>
      <c r="D23" s="18"/>
      <c r="E23" s="19">
        <v>143771789</v>
      </c>
      <c r="F23" s="20">
        <v>115137670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115137670</v>
      </c>
      <c r="Y23" s="24">
        <v>-115137670</v>
      </c>
      <c r="Z23" s="25">
        <v>-100</v>
      </c>
      <c r="AA23" s="26">
        <v>115137670</v>
      </c>
    </row>
    <row r="24" spans="1:27" ht="12.75">
      <c r="A24" s="27" t="s">
        <v>49</v>
      </c>
      <c r="B24" s="35"/>
      <c r="C24" s="29">
        <f aca="true" t="shared" si="1" ref="C24:Y24">SUM(C15:C23)</f>
        <v>3590621893</v>
      </c>
      <c r="D24" s="29">
        <f>SUM(D15:D23)</f>
        <v>0</v>
      </c>
      <c r="E24" s="36">
        <f t="shared" si="1"/>
        <v>3947334891</v>
      </c>
      <c r="F24" s="37">
        <f t="shared" si="1"/>
        <v>3590621867</v>
      </c>
      <c r="G24" s="37">
        <f t="shared" si="1"/>
        <v>19726223</v>
      </c>
      <c r="H24" s="37">
        <f t="shared" si="1"/>
        <v>5873031</v>
      </c>
      <c r="I24" s="37">
        <f t="shared" si="1"/>
        <v>9727492</v>
      </c>
      <c r="J24" s="37">
        <f t="shared" si="1"/>
        <v>35326746</v>
      </c>
      <c r="K24" s="37">
        <f t="shared" si="1"/>
        <v>6667124</v>
      </c>
      <c r="L24" s="37">
        <f t="shared" si="1"/>
        <v>19631295</v>
      </c>
      <c r="M24" s="37">
        <f t="shared" si="1"/>
        <v>24752761</v>
      </c>
      <c r="N24" s="37">
        <f t="shared" si="1"/>
        <v>51051180</v>
      </c>
      <c r="O24" s="37">
        <f t="shared" si="1"/>
        <v>9698679</v>
      </c>
      <c r="P24" s="37">
        <f t="shared" si="1"/>
        <v>14607000</v>
      </c>
      <c r="Q24" s="37">
        <f t="shared" si="1"/>
        <v>13272767</v>
      </c>
      <c r="R24" s="37">
        <f t="shared" si="1"/>
        <v>37578446</v>
      </c>
      <c r="S24" s="37">
        <f t="shared" si="1"/>
        <v>10169495</v>
      </c>
      <c r="T24" s="37">
        <f t="shared" si="1"/>
        <v>5352710</v>
      </c>
      <c r="U24" s="37">
        <f t="shared" si="1"/>
        <v>0</v>
      </c>
      <c r="V24" s="37">
        <f t="shared" si="1"/>
        <v>15522205</v>
      </c>
      <c r="W24" s="37">
        <f t="shared" si="1"/>
        <v>139478577</v>
      </c>
      <c r="X24" s="37">
        <f t="shared" si="1"/>
        <v>3590621867</v>
      </c>
      <c r="Y24" s="37">
        <f t="shared" si="1"/>
        <v>-3451143290</v>
      </c>
      <c r="Z24" s="38">
        <f>+IF(X24&lt;&gt;0,+(Y24/X24)*100,0)</f>
        <v>-96.11547575416132</v>
      </c>
      <c r="AA24" s="39">
        <f>SUM(AA15:AA23)</f>
        <v>3590621867</v>
      </c>
    </row>
    <row r="25" spans="1:27" ht="12.75">
      <c r="A25" s="27" t="s">
        <v>50</v>
      </c>
      <c r="B25" s="28"/>
      <c r="C25" s="29">
        <f aca="true" t="shared" si="2" ref="C25:Y25">+C12+C24</f>
        <v>4828209821</v>
      </c>
      <c r="D25" s="29">
        <f>+D12+D24</f>
        <v>0</v>
      </c>
      <c r="E25" s="30">
        <f t="shared" si="2"/>
        <v>5278609887</v>
      </c>
      <c r="F25" s="31">
        <f t="shared" si="2"/>
        <v>4814176657</v>
      </c>
      <c r="G25" s="31">
        <f t="shared" si="2"/>
        <v>99437030</v>
      </c>
      <c r="H25" s="31">
        <f t="shared" si="2"/>
        <v>114786488</v>
      </c>
      <c r="I25" s="31">
        <f t="shared" si="2"/>
        <v>-23093156</v>
      </c>
      <c r="J25" s="31">
        <f t="shared" si="2"/>
        <v>191130362</v>
      </c>
      <c r="K25" s="31">
        <f t="shared" si="2"/>
        <v>-125071861</v>
      </c>
      <c r="L25" s="31">
        <f t="shared" si="2"/>
        <v>6456609</v>
      </c>
      <c r="M25" s="31">
        <f t="shared" si="2"/>
        <v>161192816</v>
      </c>
      <c r="N25" s="31">
        <f t="shared" si="2"/>
        <v>42577564</v>
      </c>
      <c r="O25" s="31">
        <f t="shared" si="2"/>
        <v>-64127442</v>
      </c>
      <c r="P25" s="31">
        <f t="shared" si="2"/>
        <v>40311413</v>
      </c>
      <c r="Q25" s="31">
        <f t="shared" si="2"/>
        <v>-3725830</v>
      </c>
      <c r="R25" s="31">
        <f t="shared" si="2"/>
        <v>-27541859</v>
      </c>
      <c r="S25" s="31">
        <f t="shared" si="2"/>
        <v>-75812676</v>
      </c>
      <c r="T25" s="31">
        <f t="shared" si="2"/>
        <v>123388645</v>
      </c>
      <c r="U25" s="31">
        <f t="shared" si="2"/>
        <v>0</v>
      </c>
      <c r="V25" s="31">
        <f t="shared" si="2"/>
        <v>47575969</v>
      </c>
      <c r="W25" s="31">
        <f t="shared" si="2"/>
        <v>253742036</v>
      </c>
      <c r="X25" s="31">
        <f t="shared" si="2"/>
        <v>4814176657</v>
      </c>
      <c r="Y25" s="31">
        <f t="shared" si="2"/>
        <v>-4560434621</v>
      </c>
      <c r="Z25" s="32">
        <f>+IF(X25&lt;&gt;0,+(Y25/X25)*100,0)</f>
        <v>-94.72927451403244</v>
      </c>
      <c r="AA25" s="33">
        <f>+AA12+AA24</f>
        <v>4814176657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-1511674</v>
      </c>
      <c r="D31" s="18"/>
      <c r="E31" s="19">
        <v>-1511674</v>
      </c>
      <c r="F31" s="20">
        <v>-1511673</v>
      </c>
      <c r="G31" s="20">
        <v>-6333</v>
      </c>
      <c r="H31" s="20">
        <v>-11124</v>
      </c>
      <c r="I31" s="20">
        <v>10273</v>
      </c>
      <c r="J31" s="20">
        <v>-7184</v>
      </c>
      <c r="K31" s="20">
        <v>-511868</v>
      </c>
      <c r="L31" s="20">
        <v>-265004</v>
      </c>
      <c r="M31" s="20">
        <v>-79913</v>
      </c>
      <c r="N31" s="20">
        <v>-856785</v>
      </c>
      <c r="O31" s="20">
        <v>-303289</v>
      </c>
      <c r="P31" s="20">
        <v>-241542</v>
      </c>
      <c r="Q31" s="20">
        <v>-31820</v>
      </c>
      <c r="R31" s="20">
        <v>-576651</v>
      </c>
      <c r="S31" s="20">
        <v>-13143</v>
      </c>
      <c r="T31" s="20">
        <v>-17555</v>
      </c>
      <c r="U31" s="20"/>
      <c r="V31" s="20">
        <v>-30698</v>
      </c>
      <c r="W31" s="20">
        <v>-1471318</v>
      </c>
      <c r="X31" s="20">
        <v>-1511673</v>
      </c>
      <c r="Y31" s="20">
        <v>40355</v>
      </c>
      <c r="Z31" s="21">
        <v>-2.67</v>
      </c>
      <c r="AA31" s="22">
        <v>-1511673</v>
      </c>
    </row>
    <row r="32" spans="1:27" ht="12.75">
      <c r="A32" s="23" t="s">
        <v>56</v>
      </c>
      <c r="B32" s="17"/>
      <c r="C32" s="18">
        <v>613565481</v>
      </c>
      <c r="D32" s="18"/>
      <c r="E32" s="19">
        <v>194923608</v>
      </c>
      <c r="F32" s="20">
        <v>614501184</v>
      </c>
      <c r="G32" s="20">
        <v>12259974</v>
      </c>
      <c r="H32" s="20">
        <v>-37768736</v>
      </c>
      <c r="I32" s="20">
        <v>-38710435</v>
      </c>
      <c r="J32" s="20">
        <v>-64219197</v>
      </c>
      <c r="K32" s="20">
        <v>-162017576</v>
      </c>
      <c r="L32" s="20">
        <v>-39034063</v>
      </c>
      <c r="M32" s="20">
        <v>30504182</v>
      </c>
      <c r="N32" s="20">
        <v>-170547457</v>
      </c>
      <c r="O32" s="20">
        <v>-127447252</v>
      </c>
      <c r="P32" s="20">
        <v>14589931</v>
      </c>
      <c r="Q32" s="20">
        <v>34701121</v>
      </c>
      <c r="R32" s="20">
        <v>-78156200</v>
      </c>
      <c r="S32" s="20">
        <v>-34953991</v>
      </c>
      <c r="T32" s="20">
        <v>27655565</v>
      </c>
      <c r="U32" s="20"/>
      <c r="V32" s="20">
        <v>-7298426</v>
      </c>
      <c r="W32" s="20">
        <v>-320221280</v>
      </c>
      <c r="X32" s="20">
        <v>614501184</v>
      </c>
      <c r="Y32" s="20">
        <v>-934722464</v>
      </c>
      <c r="Z32" s="21">
        <v>-152.11</v>
      </c>
      <c r="AA32" s="22">
        <v>614501184</v>
      </c>
    </row>
    <row r="33" spans="1:27" ht="12.75">
      <c r="A33" s="23" t="s">
        <v>57</v>
      </c>
      <c r="B33" s="17"/>
      <c r="C33" s="18">
        <v>23649360</v>
      </c>
      <c r="D33" s="18"/>
      <c r="E33" s="19">
        <v>5692402</v>
      </c>
      <c r="F33" s="20">
        <v>10507182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10507182</v>
      </c>
      <c r="Y33" s="20">
        <v>-10507182</v>
      </c>
      <c r="Z33" s="21">
        <v>-100</v>
      </c>
      <c r="AA33" s="22">
        <v>10507182</v>
      </c>
    </row>
    <row r="34" spans="1:27" ht="12.75">
      <c r="A34" s="27" t="s">
        <v>58</v>
      </c>
      <c r="B34" s="28"/>
      <c r="C34" s="29">
        <f aca="true" t="shared" si="3" ref="C34:Y34">SUM(C29:C33)</f>
        <v>635703167</v>
      </c>
      <c r="D34" s="29">
        <f>SUM(D29:D33)</f>
        <v>0</v>
      </c>
      <c r="E34" s="30">
        <f t="shared" si="3"/>
        <v>199104336</v>
      </c>
      <c r="F34" s="31">
        <f t="shared" si="3"/>
        <v>623496693</v>
      </c>
      <c r="G34" s="31">
        <f t="shared" si="3"/>
        <v>12253641</v>
      </c>
      <c r="H34" s="31">
        <f t="shared" si="3"/>
        <v>-37779860</v>
      </c>
      <c r="I34" s="31">
        <f t="shared" si="3"/>
        <v>-38700162</v>
      </c>
      <c r="J34" s="31">
        <f t="shared" si="3"/>
        <v>-64226381</v>
      </c>
      <c r="K34" s="31">
        <f t="shared" si="3"/>
        <v>-162529444</v>
      </c>
      <c r="L34" s="31">
        <f t="shared" si="3"/>
        <v>-39299067</v>
      </c>
      <c r="M34" s="31">
        <f t="shared" si="3"/>
        <v>30424269</v>
      </c>
      <c r="N34" s="31">
        <f t="shared" si="3"/>
        <v>-171404242</v>
      </c>
      <c r="O34" s="31">
        <f t="shared" si="3"/>
        <v>-127750541</v>
      </c>
      <c r="P34" s="31">
        <f t="shared" si="3"/>
        <v>14348389</v>
      </c>
      <c r="Q34" s="31">
        <f t="shared" si="3"/>
        <v>34669301</v>
      </c>
      <c r="R34" s="31">
        <f t="shared" si="3"/>
        <v>-78732851</v>
      </c>
      <c r="S34" s="31">
        <f t="shared" si="3"/>
        <v>-34967134</v>
      </c>
      <c r="T34" s="31">
        <f t="shared" si="3"/>
        <v>27638010</v>
      </c>
      <c r="U34" s="31">
        <f t="shared" si="3"/>
        <v>0</v>
      </c>
      <c r="V34" s="31">
        <f t="shared" si="3"/>
        <v>-7329124</v>
      </c>
      <c r="W34" s="31">
        <f t="shared" si="3"/>
        <v>-321692598</v>
      </c>
      <c r="X34" s="31">
        <f t="shared" si="3"/>
        <v>623496693</v>
      </c>
      <c r="Y34" s="31">
        <f t="shared" si="3"/>
        <v>-945189291</v>
      </c>
      <c r="Z34" s="32">
        <f>+IF(X34&lt;&gt;0,+(Y34/X34)*100,0)</f>
        <v>-151.59491647857064</v>
      </c>
      <c r="AA34" s="33">
        <f>SUM(AA29:AA33)</f>
        <v>623496693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</v>
      </c>
      <c r="D37" s="18"/>
      <c r="E37" s="19">
        <v>-1</v>
      </c>
      <c r="F37" s="20">
        <v>-1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-1</v>
      </c>
      <c r="Y37" s="20">
        <v>1</v>
      </c>
      <c r="Z37" s="21">
        <v>-100</v>
      </c>
      <c r="AA37" s="22">
        <v>-1</v>
      </c>
    </row>
    <row r="38" spans="1:27" ht="12.75">
      <c r="A38" s="23" t="s">
        <v>57</v>
      </c>
      <c r="B38" s="17"/>
      <c r="C38" s="18">
        <v>58964908</v>
      </c>
      <c r="D38" s="18"/>
      <c r="E38" s="19">
        <v>56031651</v>
      </c>
      <c r="F38" s="20">
        <v>58029167</v>
      </c>
      <c r="G38" s="20">
        <v>-342044</v>
      </c>
      <c r="H38" s="20">
        <v>205441</v>
      </c>
      <c r="I38" s="20">
        <v>201577</v>
      </c>
      <c r="J38" s="20">
        <v>64974</v>
      </c>
      <c r="K38" s="20">
        <v>1073939</v>
      </c>
      <c r="L38" s="20">
        <v>498597</v>
      </c>
      <c r="M38" s="20">
        <v>491479</v>
      </c>
      <c r="N38" s="20">
        <v>2064015</v>
      </c>
      <c r="O38" s="20">
        <v>533452</v>
      </c>
      <c r="P38" s="20">
        <v>533102</v>
      </c>
      <c r="Q38" s="20">
        <v>-3542540</v>
      </c>
      <c r="R38" s="20">
        <v>-2475986</v>
      </c>
      <c r="S38" s="20">
        <v>640541</v>
      </c>
      <c r="T38" s="20">
        <v>856567</v>
      </c>
      <c r="U38" s="20"/>
      <c r="V38" s="20">
        <v>1497108</v>
      </c>
      <c r="W38" s="20">
        <v>1150111</v>
      </c>
      <c r="X38" s="20">
        <v>58029167</v>
      </c>
      <c r="Y38" s="20">
        <v>-56879056</v>
      </c>
      <c r="Z38" s="21">
        <v>-98.02</v>
      </c>
      <c r="AA38" s="22">
        <v>58029167</v>
      </c>
    </row>
    <row r="39" spans="1:27" ht="12.75">
      <c r="A39" s="27" t="s">
        <v>61</v>
      </c>
      <c r="B39" s="35"/>
      <c r="C39" s="29">
        <f aca="true" t="shared" si="4" ref="C39:Y39">SUM(C37:C38)</f>
        <v>58964907</v>
      </c>
      <c r="D39" s="29">
        <f>SUM(D37:D38)</f>
        <v>0</v>
      </c>
      <c r="E39" s="36">
        <f t="shared" si="4"/>
        <v>56031650</v>
      </c>
      <c r="F39" s="37">
        <f t="shared" si="4"/>
        <v>58029166</v>
      </c>
      <c r="G39" s="37">
        <f t="shared" si="4"/>
        <v>-342044</v>
      </c>
      <c r="H39" s="37">
        <f t="shared" si="4"/>
        <v>205441</v>
      </c>
      <c r="I39" s="37">
        <f t="shared" si="4"/>
        <v>201577</v>
      </c>
      <c r="J39" s="37">
        <f t="shared" si="4"/>
        <v>64974</v>
      </c>
      <c r="K39" s="37">
        <f t="shared" si="4"/>
        <v>1073939</v>
      </c>
      <c r="L39" s="37">
        <f t="shared" si="4"/>
        <v>498597</v>
      </c>
      <c r="M39" s="37">
        <f t="shared" si="4"/>
        <v>491479</v>
      </c>
      <c r="N39" s="37">
        <f t="shared" si="4"/>
        <v>2064015</v>
      </c>
      <c r="O39" s="37">
        <f t="shared" si="4"/>
        <v>533452</v>
      </c>
      <c r="P39" s="37">
        <f t="shared" si="4"/>
        <v>533102</v>
      </c>
      <c r="Q39" s="37">
        <f t="shared" si="4"/>
        <v>-3542540</v>
      </c>
      <c r="R39" s="37">
        <f t="shared" si="4"/>
        <v>-2475986</v>
      </c>
      <c r="S39" s="37">
        <f t="shared" si="4"/>
        <v>640541</v>
      </c>
      <c r="T39" s="37">
        <f t="shared" si="4"/>
        <v>856567</v>
      </c>
      <c r="U39" s="37">
        <f t="shared" si="4"/>
        <v>0</v>
      </c>
      <c r="V39" s="37">
        <f t="shared" si="4"/>
        <v>1497108</v>
      </c>
      <c r="W39" s="37">
        <f t="shared" si="4"/>
        <v>1150111</v>
      </c>
      <c r="X39" s="37">
        <f t="shared" si="4"/>
        <v>58029166</v>
      </c>
      <c r="Y39" s="37">
        <f t="shared" si="4"/>
        <v>-56879055</v>
      </c>
      <c r="Z39" s="38">
        <f>+IF(X39&lt;&gt;0,+(Y39/X39)*100,0)</f>
        <v>-98.0180466491626</v>
      </c>
      <c r="AA39" s="39">
        <f>SUM(AA37:AA38)</f>
        <v>58029166</v>
      </c>
    </row>
    <row r="40" spans="1:27" ht="12.75">
      <c r="A40" s="27" t="s">
        <v>62</v>
      </c>
      <c r="B40" s="28"/>
      <c r="C40" s="29">
        <f aca="true" t="shared" si="5" ref="C40:Y40">+C34+C39</f>
        <v>694668074</v>
      </c>
      <c r="D40" s="29">
        <f>+D34+D39</f>
        <v>0</v>
      </c>
      <c r="E40" s="30">
        <f t="shared" si="5"/>
        <v>255135986</v>
      </c>
      <c r="F40" s="31">
        <f t="shared" si="5"/>
        <v>681525859</v>
      </c>
      <c r="G40" s="31">
        <f t="shared" si="5"/>
        <v>11911597</v>
      </c>
      <c r="H40" s="31">
        <f t="shared" si="5"/>
        <v>-37574419</v>
      </c>
      <c r="I40" s="31">
        <f t="shared" si="5"/>
        <v>-38498585</v>
      </c>
      <c r="J40" s="31">
        <f t="shared" si="5"/>
        <v>-64161407</v>
      </c>
      <c r="K40" s="31">
        <f t="shared" si="5"/>
        <v>-161455505</v>
      </c>
      <c r="L40" s="31">
        <f t="shared" si="5"/>
        <v>-38800470</v>
      </c>
      <c r="M40" s="31">
        <f t="shared" si="5"/>
        <v>30915748</v>
      </c>
      <c r="N40" s="31">
        <f t="shared" si="5"/>
        <v>-169340227</v>
      </c>
      <c r="O40" s="31">
        <f t="shared" si="5"/>
        <v>-127217089</v>
      </c>
      <c r="P40" s="31">
        <f t="shared" si="5"/>
        <v>14881491</v>
      </c>
      <c r="Q40" s="31">
        <f t="shared" si="5"/>
        <v>31126761</v>
      </c>
      <c r="R40" s="31">
        <f t="shared" si="5"/>
        <v>-81208837</v>
      </c>
      <c r="S40" s="31">
        <f t="shared" si="5"/>
        <v>-34326593</v>
      </c>
      <c r="T40" s="31">
        <f t="shared" si="5"/>
        <v>28494577</v>
      </c>
      <c r="U40" s="31">
        <f t="shared" si="5"/>
        <v>0</v>
      </c>
      <c r="V40" s="31">
        <f t="shared" si="5"/>
        <v>-5832016</v>
      </c>
      <c r="W40" s="31">
        <f t="shared" si="5"/>
        <v>-320542487</v>
      </c>
      <c r="X40" s="31">
        <f t="shared" si="5"/>
        <v>681525859</v>
      </c>
      <c r="Y40" s="31">
        <f t="shared" si="5"/>
        <v>-1002068346</v>
      </c>
      <c r="Z40" s="32">
        <f>+IF(X40&lt;&gt;0,+(Y40/X40)*100,0)</f>
        <v>-147.03306305505862</v>
      </c>
      <c r="AA40" s="33">
        <f>+AA34+AA39</f>
        <v>681525859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4133541747</v>
      </c>
      <c r="D42" s="43">
        <f>+D25-D40</f>
        <v>0</v>
      </c>
      <c r="E42" s="44">
        <f t="shared" si="6"/>
        <v>5023473901</v>
      </c>
      <c r="F42" s="45">
        <f t="shared" si="6"/>
        <v>4132650798</v>
      </c>
      <c r="G42" s="45">
        <f t="shared" si="6"/>
        <v>87525433</v>
      </c>
      <c r="H42" s="45">
        <f t="shared" si="6"/>
        <v>152360907</v>
      </c>
      <c r="I42" s="45">
        <f t="shared" si="6"/>
        <v>15405429</v>
      </c>
      <c r="J42" s="45">
        <f t="shared" si="6"/>
        <v>255291769</v>
      </c>
      <c r="K42" s="45">
        <f t="shared" si="6"/>
        <v>36383644</v>
      </c>
      <c r="L42" s="45">
        <f t="shared" si="6"/>
        <v>45257079</v>
      </c>
      <c r="M42" s="45">
        <f t="shared" si="6"/>
        <v>130277068</v>
      </c>
      <c r="N42" s="45">
        <f t="shared" si="6"/>
        <v>211917791</v>
      </c>
      <c r="O42" s="45">
        <f t="shared" si="6"/>
        <v>63089647</v>
      </c>
      <c r="P42" s="45">
        <f t="shared" si="6"/>
        <v>25429922</v>
      </c>
      <c r="Q42" s="45">
        <f t="shared" si="6"/>
        <v>-34852591</v>
      </c>
      <c r="R42" s="45">
        <f t="shared" si="6"/>
        <v>53666978</v>
      </c>
      <c r="S42" s="45">
        <f t="shared" si="6"/>
        <v>-41486083</v>
      </c>
      <c r="T42" s="45">
        <f t="shared" si="6"/>
        <v>94894068</v>
      </c>
      <c r="U42" s="45">
        <f t="shared" si="6"/>
        <v>0</v>
      </c>
      <c r="V42" s="45">
        <f t="shared" si="6"/>
        <v>53407985</v>
      </c>
      <c r="W42" s="45">
        <f t="shared" si="6"/>
        <v>574284523</v>
      </c>
      <c r="X42" s="45">
        <f t="shared" si="6"/>
        <v>4132650798</v>
      </c>
      <c r="Y42" s="45">
        <f t="shared" si="6"/>
        <v>-3558366275</v>
      </c>
      <c r="Z42" s="46">
        <f>+IF(X42&lt;&gt;0,+(Y42/X42)*100,0)</f>
        <v>-86.1037249196587</v>
      </c>
      <c r="AA42" s="47">
        <f>+AA25-AA40</f>
        <v>4132650798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4133048553</v>
      </c>
      <c r="D45" s="18"/>
      <c r="E45" s="19">
        <v>4937165622</v>
      </c>
      <c r="F45" s="20">
        <v>4193376337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v>-2049594</v>
      </c>
      <c r="R45" s="20">
        <v>-2049594</v>
      </c>
      <c r="S45" s="20"/>
      <c r="T45" s="20"/>
      <c r="U45" s="20"/>
      <c r="V45" s="20"/>
      <c r="W45" s="20">
        <v>-2049594</v>
      </c>
      <c r="X45" s="20">
        <v>4193376337</v>
      </c>
      <c r="Y45" s="20">
        <v>-4195425931</v>
      </c>
      <c r="Z45" s="48">
        <v>-100.05</v>
      </c>
      <c r="AA45" s="22">
        <v>4193376337</v>
      </c>
    </row>
    <row r="46" spans="1:27" ht="12.75">
      <c r="A46" s="23" t="s">
        <v>67</v>
      </c>
      <c r="B46" s="17"/>
      <c r="C46" s="18">
        <v>16287304</v>
      </c>
      <c r="D46" s="18"/>
      <c r="E46" s="19">
        <v>11957053</v>
      </c>
      <c r="F46" s="20">
        <v>16287303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16287303</v>
      </c>
      <c r="Y46" s="20">
        <v>-16287303</v>
      </c>
      <c r="Z46" s="48">
        <v>-100</v>
      </c>
      <c r="AA46" s="22">
        <v>16287303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4149335857</v>
      </c>
      <c r="D48" s="51">
        <f>SUM(D45:D47)</f>
        <v>0</v>
      </c>
      <c r="E48" s="52">
        <f t="shared" si="7"/>
        <v>4949122675</v>
      </c>
      <c r="F48" s="53">
        <f t="shared" si="7"/>
        <v>4209663640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-2049594</v>
      </c>
      <c r="R48" s="53">
        <f t="shared" si="7"/>
        <v>-2049594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-2049594</v>
      </c>
      <c r="X48" s="53">
        <f t="shared" si="7"/>
        <v>4209663640</v>
      </c>
      <c r="Y48" s="53">
        <f t="shared" si="7"/>
        <v>-4211713234</v>
      </c>
      <c r="Z48" s="54">
        <f>+IF(X48&lt;&gt;0,+(Y48/X48)*100,0)</f>
        <v>-100.048687832931</v>
      </c>
      <c r="AA48" s="55">
        <f>SUM(AA45:AA47)</f>
        <v>4209663640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5976366</v>
      </c>
      <c r="D6" s="18"/>
      <c r="E6" s="19">
        <v>47091707</v>
      </c>
      <c r="F6" s="20">
        <v>138098191</v>
      </c>
      <c r="G6" s="20">
        <v>52170905</v>
      </c>
      <c r="H6" s="20">
        <v>-30094688</v>
      </c>
      <c r="I6" s="20">
        <v>-128314208</v>
      </c>
      <c r="J6" s="20">
        <v>-106237991</v>
      </c>
      <c r="K6" s="20">
        <v>81047649</v>
      </c>
      <c r="L6" s="20">
        <v>-26807831</v>
      </c>
      <c r="M6" s="20">
        <v>15279486</v>
      </c>
      <c r="N6" s="20">
        <v>69519304</v>
      </c>
      <c r="O6" s="20">
        <v>49642589</v>
      </c>
      <c r="P6" s="20">
        <v>-52808882</v>
      </c>
      <c r="Q6" s="20">
        <v>77175345</v>
      </c>
      <c r="R6" s="20">
        <v>74009052</v>
      </c>
      <c r="S6" s="20">
        <v>-32625782</v>
      </c>
      <c r="T6" s="20">
        <v>88105494</v>
      </c>
      <c r="U6" s="20">
        <v>-15231569</v>
      </c>
      <c r="V6" s="20">
        <v>40248143</v>
      </c>
      <c r="W6" s="20">
        <v>77538508</v>
      </c>
      <c r="X6" s="20">
        <v>138098191</v>
      </c>
      <c r="Y6" s="20">
        <v>-60559683</v>
      </c>
      <c r="Z6" s="21">
        <v>-43.85</v>
      </c>
      <c r="AA6" s="22">
        <v>138098191</v>
      </c>
    </row>
    <row r="7" spans="1:27" ht="12.75">
      <c r="A7" s="23" t="s">
        <v>34</v>
      </c>
      <c r="B7" s="17"/>
      <c r="C7" s="18">
        <v>59877225</v>
      </c>
      <c r="D7" s="18"/>
      <c r="E7" s="19">
        <v>90000000</v>
      </c>
      <c r="F7" s="20">
        <v>80000000</v>
      </c>
      <c r="G7" s="20">
        <v>3933642</v>
      </c>
      <c r="H7" s="20">
        <v>-697311</v>
      </c>
      <c r="I7" s="20">
        <v>71261992</v>
      </c>
      <c r="J7" s="20">
        <v>74498323</v>
      </c>
      <c r="K7" s="20">
        <v>-33755288</v>
      </c>
      <c r="L7" s="20">
        <v>234137</v>
      </c>
      <c r="M7" s="20">
        <v>-1689233</v>
      </c>
      <c r="N7" s="20">
        <v>-35210384</v>
      </c>
      <c r="O7" s="20">
        <v>21053272</v>
      </c>
      <c r="P7" s="20">
        <v>35446953</v>
      </c>
      <c r="Q7" s="20">
        <v>-19540336</v>
      </c>
      <c r="R7" s="20">
        <v>36959889</v>
      </c>
      <c r="S7" s="20">
        <v>25418324</v>
      </c>
      <c r="T7" s="20">
        <v>449239</v>
      </c>
      <c r="U7" s="20">
        <v>-102109431</v>
      </c>
      <c r="V7" s="20">
        <v>-76241868</v>
      </c>
      <c r="W7" s="20">
        <v>5960</v>
      </c>
      <c r="X7" s="20">
        <v>80000000</v>
      </c>
      <c r="Y7" s="20">
        <v>-79994040</v>
      </c>
      <c r="Z7" s="21">
        <v>-99.99</v>
      </c>
      <c r="AA7" s="22">
        <v>80000000</v>
      </c>
    </row>
    <row r="8" spans="1:27" ht="12.75">
      <c r="A8" s="23" t="s">
        <v>35</v>
      </c>
      <c r="B8" s="17"/>
      <c r="C8" s="18">
        <v>261422654</v>
      </c>
      <c r="D8" s="18"/>
      <c r="E8" s="19">
        <v>257933899</v>
      </c>
      <c r="F8" s="20">
        <v>276033899</v>
      </c>
      <c r="G8" s="20">
        <v>318966203</v>
      </c>
      <c r="H8" s="20">
        <v>34941918</v>
      </c>
      <c r="I8" s="20">
        <v>-5264276</v>
      </c>
      <c r="J8" s="20">
        <v>348643845</v>
      </c>
      <c r="K8" s="20">
        <v>-32411449</v>
      </c>
      <c r="L8" s="20">
        <v>-1956164</v>
      </c>
      <c r="M8" s="20">
        <v>975343</v>
      </c>
      <c r="N8" s="20">
        <v>-33392270</v>
      </c>
      <c r="O8" s="20">
        <v>-6800316</v>
      </c>
      <c r="P8" s="20">
        <v>26125808</v>
      </c>
      <c r="Q8" s="20">
        <v>5949324</v>
      </c>
      <c r="R8" s="20">
        <v>25274816</v>
      </c>
      <c r="S8" s="20">
        <v>22552389</v>
      </c>
      <c r="T8" s="20">
        <v>-19481838</v>
      </c>
      <c r="U8" s="20">
        <v>-9309538</v>
      </c>
      <c r="V8" s="20">
        <v>-6238987</v>
      </c>
      <c r="W8" s="20">
        <v>334287404</v>
      </c>
      <c r="X8" s="20">
        <v>276033899</v>
      </c>
      <c r="Y8" s="20">
        <v>58253505</v>
      </c>
      <c r="Z8" s="21">
        <v>21.1</v>
      </c>
      <c r="AA8" s="22">
        <v>276033899</v>
      </c>
    </row>
    <row r="9" spans="1:27" ht="12.75">
      <c r="A9" s="23" t="s">
        <v>36</v>
      </c>
      <c r="B9" s="17"/>
      <c r="C9" s="18">
        <v>70078838</v>
      </c>
      <c r="D9" s="18"/>
      <c r="E9" s="19">
        <v>125173349</v>
      </c>
      <c r="F9" s="20">
        <v>80173349</v>
      </c>
      <c r="G9" s="20">
        <v>258435174</v>
      </c>
      <c r="H9" s="20">
        <v>-193405794</v>
      </c>
      <c r="I9" s="20">
        <v>18917383</v>
      </c>
      <c r="J9" s="20">
        <v>83946763</v>
      </c>
      <c r="K9" s="20">
        <v>16596717</v>
      </c>
      <c r="L9" s="20">
        <v>-18946695</v>
      </c>
      <c r="M9" s="20">
        <v>1970579</v>
      </c>
      <c r="N9" s="20">
        <v>-379399</v>
      </c>
      <c r="O9" s="20">
        <v>2522747</v>
      </c>
      <c r="P9" s="20">
        <v>-13834574</v>
      </c>
      <c r="Q9" s="20">
        <v>2553335</v>
      </c>
      <c r="R9" s="20">
        <v>-8758492</v>
      </c>
      <c r="S9" s="20">
        <v>1822511</v>
      </c>
      <c r="T9" s="20">
        <v>6099594</v>
      </c>
      <c r="U9" s="20">
        <v>-11737836</v>
      </c>
      <c r="V9" s="20">
        <v>-3815731</v>
      </c>
      <c r="W9" s="20">
        <v>70993141</v>
      </c>
      <c r="X9" s="20">
        <v>80173349</v>
      </c>
      <c r="Y9" s="20">
        <v>-9180208</v>
      </c>
      <c r="Z9" s="21">
        <v>-11.45</v>
      </c>
      <c r="AA9" s="22">
        <v>80173349</v>
      </c>
    </row>
    <row r="10" spans="1:27" ht="12.75">
      <c r="A10" s="23" t="s">
        <v>37</v>
      </c>
      <c r="B10" s="17"/>
      <c r="C10" s="18"/>
      <c r="D10" s="18"/>
      <c r="E10" s="19">
        <v>325000</v>
      </c>
      <c r="F10" s="20">
        <v>130000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130000</v>
      </c>
      <c r="Y10" s="24">
        <v>-130000</v>
      </c>
      <c r="Z10" s="25">
        <v>-100</v>
      </c>
      <c r="AA10" s="26">
        <v>130000</v>
      </c>
    </row>
    <row r="11" spans="1:27" ht="12.75">
      <c r="A11" s="23" t="s">
        <v>38</v>
      </c>
      <c r="B11" s="17"/>
      <c r="C11" s="18">
        <v>25326035</v>
      </c>
      <c r="D11" s="18"/>
      <c r="E11" s="19">
        <v>40145089</v>
      </c>
      <c r="F11" s="20">
        <v>25145089</v>
      </c>
      <c r="G11" s="20">
        <v>21693035</v>
      </c>
      <c r="H11" s="20">
        <v>3709686</v>
      </c>
      <c r="I11" s="20">
        <v>2621943</v>
      </c>
      <c r="J11" s="20">
        <v>28024664</v>
      </c>
      <c r="K11" s="20">
        <v>-2703031</v>
      </c>
      <c r="L11" s="20">
        <v>1797156</v>
      </c>
      <c r="M11" s="20">
        <v>-394211</v>
      </c>
      <c r="N11" s="20">
        <v>-1300086</v>
      </c>
      <c r="O11" s="20">
        <v>-1432087</v>
      </c>
      <c r="P11" s="20">
        <v>1803912</v>
      </c>
      <c r="Q11" s="20">
        <v>999991</v>
      </c>
      <c r="R11" s="20">
        <v>1371816</v>
      </c>
      <c r="S11" s="20">
        <v>388436</v>
      </c>
      <c r="T11" s="20">
        <v>-2430990</v>
      </c>
      <c r="U11" s="20">
        <v>304893</v>
      </c>
      <c r="V11" s="20">
        <v>-1737661</v>
      </c>
      <c r="W11" s="20">
        <v>26358733</v>
      </c>
      <c r="X11" s="20">
        <v>25145089</v>
      </c>
      <c r="Y11" s="20">
        <v>1213644</v>
      </c>
      <c r="Z11" s="21">
        <v>4.83</v>
      </c>
      <c r="AA11" s="22">
        <v>25145089</v>
      </c>
    </row>
    <row r="12" spans="1:27" ht="12.75">
      <c r="A12" s="27" t="s">
        <v>39</v>
      </c>
      <c r="B12" s="28"/>
      <c r="C12" s="29">
        <f aca="true" t="shared" si="0" ref="C12:Y12">SUM(C6:C11)</f>
        <v>422681118</v>
      </c>
      <c r="D12" s="29">
        <f>SUM(D6:D11)</f>
        <v>0</v>
      </c>
      <c r="E12" s="30">
        <f t="shared" si="0"/>
        <v>560669044</v>
      </c>
      <c r="F12" s="31">
        <f t="shared" si="0"/>
        <v>599580528</v>
      </c>
      <c r="G12" s="31">
        <f t="shared" si="0"/>
        <v>655198959</v>
      </c>
      <c r="H12" s="31">
        <f t="shared" si="0"/>
        <v>-185546189</v>
      </c>
      <c r="I12" s="31">
        <f t="shared" si="0"/>
        <v>-40777166</v>
      </c>
      <c r="J12" s="31">
        <f t="shared" si="0"/>
        <v>428875604</v>
      </c>
      <c r="K12" s="31">
        <f t="shared" si="0"/>
        <v>28774598</v>
      </c>
      <c r="L12" s="31">
        <f t="shared" si="0"/>
        <v>-45679397</v>
      </c>
      <c r="M12" s="31">
        <f t="shared" si="0"/>
        <v>16141964</v>
      </c>
      <c r="N12" s="31">
        <f t="shared" si="0"/>
        <v>-762835</v>
      </c>
      <c r="O12" s="31">
        <f t="shared" si="0"/>
        <v>64986205</v>
      </c>
      <c r="P12" s="31">
        <f t="shared" si="0"/>
        <v>-3266783</v>
      </c>
      <c r="Q12" s="31">
        <f t="shared" si="0"/>
        <v>67137659</v>
      </c>
      <c r="R12" s="31">
        <f t="shared" si="0"/>
        <v>128857081</v>
      </c>
      <c r="S12" s="31">
        <f t="shared" si="0"/>
        <v>17555878</v>
      </c>
      <c r="T12" s="31">
        <f t="shared" si="0"/>
        <v>72741499</v>
      </c>
      <c r="U12" s="31">
        <f t="shared" si="0"/>
        <v>-138083481</v>
      </c>
      <c r="V12" s="31">
        <f t="shared" si="0"/>
        <v>-47786104</v>
      </c>
      <c r="W12" s="31">
        <f t="shared" si="0"/>
        <v>509183746</v>
      </c>
      <c r="X12" s="31">
        <f t="shared" si="0"/>
        <v>599580528</v>
      </c>
      <c r="Y12" s="31">
        <f t="shared" si="0"/>
        <v>-90396782</v>
      </c>
      <c r="Z12" s="32">
        <f>+IF(X12&lt;&gt;0,+(Y12/X12)*100,0)</f>
        <v>-15.076670735377851</v>
      </c>
      <c r="AA12" s="33">
        <f>SUM(AA6:AA11)</f>
        <v>599580528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1180474</v>
      </c>
      <c r="D15" s="18"/>
      <c r="E15" s="19">
        <v>2025124</v>
      </c>
      <c r="F15" s="20">
        <v>825124</v>
      </c>
      <c r="G15" s="20">
        <v>1167821</v>
      </c>
      <c r="H15" s="20">
        <v>-20230</v>
      </c>
      <c r="I15" s="20">
        <v>-32329</v>
      </c>
      <c r="J15" s="20">
        <v>1115262</v>
      </c>
      <c r="K15" s="20">
        <v>-90909</v>
      </c>
      <c r="L15" s="20">
        <v>-9316</v>
      </c>
      <c r="M15" s="20">
        <v>-9424</v>
      </c>
      <c r="N15" s="20">
        <v>-109649</v>
      </c>
      <c r="O15" s="20">
        <v>-9532</v>
      </c>
      <c r="P15" s="20">
        <v>-9642</v>
      </c>
      <c r="Q15" s="20">
        <v>-9753</v>
      </c>
      <c r="R15" s="20">
        <v>-28927</v>
      </c>
      <c r="S15" s="20">
        <v>-9865</v>
      </c>
      <c r="T15" s="20">
        <v>-155851</v>
      </c>
      <c r="U15" s="20">
        <v>-11731</v>
      </c>
      <c r="V15" s="20">
        <v>-177447</v>
      </c>
      <c r="W15" s="20">
        <v>799239</v>
      </c>
      <c r="X15" s="20">
        <v>825124</v>
      </c>
      <c r="Y15" s="20">
        <v>-25885</v>
      </c>
      <c r="Z15" s="21">
        <v>-3.14</v>
      </c>
      <c r="AA15" s="22">
        <v>825124</v>
      </c>
    </row>
    <row r="16" spans="1:27" ht="12.75">
      <c r="A16" s="23" t="s">
        <v>42</v>
      </c>
      <c r="B16" s="17"/>
      <c r="C16" s="18">
        <v>124967</v>
      </c>
      <c r="D16" s="18"/>
      <c r="E16" s="19">
        <v>133000</v>
      </c>
      <c r="F16" s="20">
        <v>87000</v>
      </c>
      <c r="G16" s="24">
        <v>124968</v>
      </c>
      <c r="H16" s="24">
        <v>-37333</v>
      </c>
      <c r="I16" s="24"/>
      <c r="J16" s="20">
        <v>87635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87635</v>
      </c>
      <c r="X16" s="20">
        <v>87000</v>
      </c>
      <c r="Y16" s="24">
        <v>635</v>
      </c>
      <c r="Z16" s="25">
        <v>0.73</v>
      </c>
      <c r="AA16" s="26">
        <v>87000</v>
      </c>
    </row>
    <row r="17" spans="1:27" ht="12.75">
      <c r="A17" s="23" t="s">
        <v>43</v>
      </c>
      <c r="B17" s="17"/>
      <c r="C17" s="18">
        <v>37740000</v>
      </c>
      <c r="D17" s="18"/>
      <c r="E17" s="19">
        <v>45076500</v>
      </c>
      <c r="F17" s="20">
        <v>37739500</v>
      </c>
      <c r="G17" s="20">
        <v>37740000</v>
      </c>
      <c r="H17" s="20"/>
      <c r="I17" s="20"/>
      <c r="J17" s="20">
        <v>37740000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37740000</v>
      </c>
      <c r="X17" s="20">
        <v>37739500</v>
      </c>
      <c r="Y17" s="20">
        <v>500</v>
      </c>
      <c r="Z17" s="21"/>
      <c r="AA17" s="22">
        <v>37739500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6037650663</v>
      </c>
      <c r="D19" s="18"/>
      <c r="E19" s="19">
        <v>6214687570</v>
      </c>
      <c r="F19" s="20">
        <v>6146007760</v>
      </c>
      <c r="G19" s="20">
        <v>6286422162</v>
      </c>
      <c r="H19" s="20">
        <v>-243906857</v>
      </c>
      <c r="I19" s="20">
        <v>-31388678</v>
      </c>
      <c r="J19" s="20">
        <v>6011126627</v>
      </c>
      <c r="K19" s="20">
        <v>20753285</v>
      </c>
      <c r="L19" s="20">
        <v>11008788</v>
      </c>
      <c r="M19" s="20">
        <v>-18841165</v>
      </c>
      <c r="N19" s="20">
        <v>12920908</v>
      </c>
      <c r="O19" s="20">
        <v>17429782</v>
      </c>
      <c r="P19" s="20">
        <v>12708905</v>
      </c>
      <c r="Q19" s="20">
        <v>33461273</v>
      </c>
      <c r="R19" s="20">
        <v>63599960</v>
      </c>
      <c r="S19" s="20">
        <v>14924023</v>
      </c>
      <c r="T19" s="20">
        <v>10227211</v>
      </c>
      <c r="U19" s="20">
        <v>69578136</v>
      </c>
      <c r="V19" s="20">
        <v>94729370</v>
      </c>
      <c r="W19" s="20">
        <v>6182376865</v>
      </c>
      <c r="X19" s="20">
        <v>6146007760</v>
      </c>
      <c r="Y19" s="20">
        <v>36369105</v>
      </c>
      <c r="Z19" s="21">
        <v>0.59</v>
      </c>
      <c r="AA19" s="22">
        <v>6146007760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5792295</v>
      </c>
      <c r="D22" s="18"/>
      <c r="E22" s="19">
        <v>13324417</v>
      </c>
      <c r="F22" s="20">
        <v>6254683</v>
      </c>
      <c r="G22" s="20">
        <v>5591464</v>
      </c>
      <c r="H22" s="20">
        <v>200831</v>
      </c>
      <c r="I22" s="20"/>
      <c r="J22" s="20">
        <v>5792295</v>
      </c>
      <c r="K22" s="20"/>
      <c r="L22" s="20">
        <v>177343</v>
      </c>
      <c r="M22" s="20"/>
      <c r="N22" s="20">
        <v>177343</v>
      </c>
      <c r="O22" s="20">
        <v>12748</v>
      </c>
      <c r="P22" s="20"/>
      <c r="Q22" s="20"/>
      <c r="R22" s="20">
        <v>12748</v>
      </c>
      <c r="S22" s="20">
        <v>127900</v>
      </c>
      <c r="T22" s="20"/>
      <c r="U22" s="20">
        <v>850834</v>
      </c>
      <c r="V22" s="20">
        <v>978734</v>
      </c>
      <c r="W22" s="20">
        <v>6961120</v>
      </c>
      <c r="X22" s="20">
        <v>6254683</v>
      </c>
      <c r="Y22" s="20">
        <v>706437</v>
      </c>
      <c r="Z22" s="21">
        <v>11.29</v>
      </c>
      <c r="AA22" s="22">
        <v>6254683</v>
      </c>
    </row>
    <row r="23" spans="1:27" ht="12.75">
      <c r="A23" s="23" t="s">
        <v>48</v>
      </c>
      <c r="B23" s="17"/>
      <c r="C23" s="18">
        <v>41223700</v>
      </c>
      <c r="D23" s="18"/>
      <c r="E23" s="19">
        <v>36393170</v>
      </c>
      <c r="F23" s="20">
        <v>41223170</v>
      </c>
      <c r="G23" s="24">
        <v>41223700</v>
      </c>
      <c r="H23" s="24"/>
      <c r="I23" s="24"/>
      <c r="J23" s="20">
        <v>41223700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41223700</v>
      </c>
      <c r="X23" s="20">
        <v>41223170</v>
      </c>
      <c r="Y23" s="24">
        <v>530</v>
      </c>
      <c r="Z23" s="25"/>
      <c r="AA23" s="26">
        <v>41223170</v>
      </c>
    </row>
    <row r="24" spans="1:27" ht="12.75">
      <c r="A24" s="27" t="s">
        <v>49</v>
      </c>
      <c r="B24" s="35"/>
      <c r="C24" s="29">
        <f aca="true" t="shared" si="1" ref="C24:Y24">SUM(C15:C23)</f>
        <v>6123712099</v>
      </c>
      <c r="D24" s="29">
        <f>SUM(D15:D23)</f>
        <v>0</v>
      </c>
      <c r="E24" s="36">
        <f t="shared" si="1"/>
        <v>6311639781</v>
      </c>
      <c r="F24" s="37">
        <f t="shared" si="1"/>
        <v>6232137237</v>
      </c>
      <c r="G24" s="37">
        <f t="shared" si="1"/>
        <v>6372270115</v>
      </c>
      <c r="H24" s="37">
        <f t="shared" si="1"/>
        <v>-243763589</v>
      </c>
      <c r="I24" s="37">
        <f t="shared" si="1"/>
        <v>-31421007</v>
      </c>
      <c r="J24" s="37">
        <f t="shared" si="1"/>
        <v>6097085519</v>
      </c>
      <c r="K24" s="37">
        <f t="shared" si="1"/>
        <v>20662376</v>
      </c>
      <c r="L24" s="37">
        <f t="shared" si="1"/>
        <v>11176815</v>
      </c>
      <c r="M24" s="37">
        <f t="shared" si="1"/>
        <v>-18850589</v>
      </c>
      <c r="N24" s="37">
        <f t="shared" si="1"/>
        <v>12988602</v>
      </c>
      <c r="O24" s="37">
        <f t="shared" si="1"/>
        <v>17432998</v>
      </c>
      <c r="P24" s="37">
        <f t="shared" si="1"/>
        <v>12699263</v>
      </c>
      <c r="Q24" s="37">
        <f t="shared" si="1"/>
        <v>33451520</v>
      </c>
      <c r="R24" s="37">
        <f t="shared" si="1"/>
        <v>63583781</v>
      </c>
      <c r="S24" s="37">
        <f t="shared" si="1"/>
        <v>15042058</v>
      </c>
      <c r="T24" s="37">
        <f t="shared" si="1"/>
        <v>10071360</v>
      </c>
      <c r="U24" s="37">
        <f t="shared" si="1"/>
        <v>70417239</v>
      </c>
      <c r="V24" s="37">
        <f t="shared" si="1"/>
        <v>95530657</v>
      </c>
      <c r="W24" s="37">
        <f t="shared" si="1"/>
        <v>6269188559</v>
      </c>
      <c r="X24" s="37">
        <f t="shared" si="1"/>
        <v>6232137237</v>
      </c>
      <c r="Y24" s="37">
        <f t="shared" si="1"/>
        <v>37051322</v>
      </c>
      <c r="Z24" s="38">
        <f>+IF(X24&lt;&gt;0,+(Y24/X24)*100,0)</f>
        <v>0.5945203160807737</v>
      </c>
      <c r="AA24" s="39">
        <f>SUM(AA15:AA23)</f>
        <v>6232137237</v>
      </c>
    </row>
    <row r="25" spans="1:27" ht="12.75">
      <c r="A25" s="27" t="s">
        <v>50</v>
      </c>
      <c r="B25" s="28"/>
      <c r="C25" s="29">
        <f aca="true" t="shared" si="2" ref="C25:Y25">+C12+C24</f>
        <v>6546393217</v>
      </c>
      <c r="D25" s="29">
        <f>+D12+D24</f>
        <v>0</v>
      </c>
      <c r="E25" s="30">
        <f t="shared" si="2"/>
        <v>6872308825</v>
      </c>
      <c r="F25" s="31">
        <f t="shared" si="2"/>
        <v>6831717765</v>
      </c>
      <c r="G25" s="31">
        <f t="shared" si="2"/>
        <v>7027469074</v>
      </c>
      <c r="H25" s="31">
        <f t="shared" si="2"/>
        <v>-429309778</v>
      </c>
      <c r="I25" s="31">
        <f t="shared" si="2"/>
        <v>-72198173</v>
      </c>
      <c r="J25" s="31">
        <f t="shared" si="2"/>
        <v>6525961123</v>
      </c>
      <c r="K25" s="31">
        <f t="shared" si="2"/>
        <v>49436974</v>
      </c>
      <c r="L25" s="31">
        <f t="shared" si="2"/>
        <v>-34502582</v>
      </c>
      <c r="M25" s="31">
        <f t="shared" si="2"/>
        <v>-2708625</v>
      </c>
      <c r="N25" s="31">
        <f t="shared" si="2"/>
        <v>12225767</v>
      </c>
      <c r="O25" s="31">
        <f t="shared" si="2"/>
        <v>82419203</v>
      </c>
      <c r="P25" s="31">
        <f t="shared" si="2"/>
        <v>9432480</v>
      </c>
      <c r="Q25" s="31">
        <f t="shared" si="2"/>
        <v>100589179</v>
      </c>
      <c r="R25" s="31">
        <f t="shared" si="2"/>
        <v>192440862</v>
      </c>
      <c r="S25" s="31">
        <f t="shared" si="2"/>
        <v>32597936</v>
      </c>
      <c r="T25" s="31">
        <f t="shared" si="2"/>
        <v>82812859</v>
      </c>
      <c r="U25" s="31">
        <f t="shared" si="2"/>
        <v>-67666242</v>
      </c>
      <c r="V25" s="31">
        <f t="shared" si="2"/>
        <v>47744553</v>
      </c>
      <c r="W25" s="31">
        <f t="shared" si="2"/>
        <v>6778372305</v>
      </c>
      <c r="X25" s="31">
        <f t="shared" si="2"/>
        <v>6831717765</v>
      </c>
      <c r="Y25" s="31">
        <f t="shared" si="2"/>
        <v>-53345460</v>
      </c>
      <c r="Z25" s="32">
        <f>+IF(X25&lt;&gt;0,+(Y25/X25)*100,0)</f>
        <v>-0.7808498804399892</v>
      </c>
      <c r="AA25" s="33">
        <f>+AA12+AA24</f>
        <v>6831717765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1867166</v>
      </c>
      <c r="D30" s="18"/>
      <c r="E30" s="19">
        <v>184492535</v>
      </c>
      <c r="F30" s="20">
        <v>30975000</v>
      </c>
      <c r="G30" s="20">
        <v>1867166</v>
      </c>
      <c r="H30" s="20"/>
      <c r="I30" s="20"/>
      <c r="J30" s="20">
        <v>1867166</v>
      </c>
      <c r="K30" s="20"/>
      <c r="L30" s="20"/>
      <c r="M30" s="20"/>
      <c r="N30" s="20"/>
      <c r="O30" s="20"/>
      <c r="P30" s="20"/>
      <c r="Q30" s="20"/>
      <c r="R30" s="20"/>
      <c r="S30" s="20"/>
      <c r="T30" s="20">
        <v>-415846</v>
      </c>
      <c r="U30" s="20"/>
      <c r="V30" s="20">
        <v>-415846</v>
      </c>
      <c r="W30" s="20">
        <v>1451320</v>
      </c>
      <c r="X30" s="20">
        <v>30975000</v>
      </c>
      <c r="Y30" s="20">
        <v>-29523680</v>
      </c>
      <c r="Z30" s="21">
        <v>-95.31</v>
      </c>
      <c r="AA30" s="22">
        <v>30975000</v>
      </c>
    </row>
    <row r="31" spans="1:27" ht="12.75">
      <c r="A31" s="23" t="s">
        <v>55</v>
      </c>
      <c r="B31" s="17"/>
      <c r="C31" s="18">
        <v>57170043</v>
      </c>
      <c r="D31" s="18"/>
      <c r="E31" s="19">
        <v>43710745</v>
      </c>
      <c r="F31" s="20">
        <v>63710745</v>
      </c>
      <c r="G31" s="20">
        <v>58641698</v>
      </c>
      <c r="H31" s="20">
        <v>439973</v>
      </c>
      <c r="I31" s="20">
        <v>1257915</v>
      </c>
      <c r="J31" s="20">
        <v>60339586</v>
      </c>
      <c r="K31" s="20">
        <v>775139</v>
      </c>
      <c r="L31" s="20">
        <v>386074</v>
      </c>
      <c r="M31" s="20">
        <v>349733</v>
      </c>
      <c r="N31" s="20">
        <v>1510946</v>
      </c>
      <c r="O31" s="20">
        <v>402811</v>
      </c>
      <c r="P31" s="20">
        <v>1929005</v>
      </c>
      <c r="Q31" s="20">
        <v>-1360773</v>
      </c>
      <c r="R31" s="20">
        <v>971043</v>
      </c>
      <c r="S31" s="20">
        <v>-9929730</v>
      </c>
      <c r="T31" s="20">
        <v>485308</v>
      </c>
      <c r="U31" s="20">
        <v>301984</v>
      </c>
      <c r="V31" s="20">
        <v>-9142438</v>
      </c>
      <c r="W31" s="20">
        <v>53679137</v>
      </c>
      <c r="X31" s="20">
        <v>63710745</v>
      </c>
      <c r="Y31" s="20">
        <v>-10031608</v>
      </c>
      <c r="Z31" s="21">
        <v>-15.75</v>
      </c>
      <c r="AA31" s="22">
        <v>63710745</v>
      </c>
    </row>
    <row r="32" spans="1:27" ht="12.75">
      <c r="A32" s="23" t="s">
        <v>56</v>
      </c>
      <c r="B32" s="17"/>
      <c r="C32" s="18">
        <v>449677064</v>
      </c>
      <c r="D32" s="18"/>
      <c r="E32" s="19">
        <v>271357580</v>
      </c>
      <c r="F32" s="20">
        <v>404857580</v>
      </c>
      <c r="G32" s="20">
        <v>562594723</v>
      </c>
      <c r="H32" s="20">
        <v>-189213635</v>
      </c>
      <c r="I32" s="20">
        <v>30695431</v>
      </c>
      <c r="J32" s="20">
        <v>404076519</v>
      </c>
      <c r="K32" s="20">
        <v>51924673</v>
      </c>
      <c r="L32" s="20">
        <v>5957914</v>
      </c>
      <c r="M32" s="20">
        <v>35332261</v>
      </c>
      <c r="N32" s="20">
        <v>93214848</v>
      </c>
      <c r="O32" s="20">
        <v>36798981</v>
      </c>
      <c r="P32" s="20">
        <v>-23830800</v>
      </c>
      <c r="Q32" s="20">
        <v>76659205</v>
      </c>
      <c r="R32" s="20">
        <v>89627386</v>
      </c>
      <c r="S32" s="20">
        <v>-55401958</v>
      </c>
      <c r="T32" s="20">
        <v>14914079</v>
      </c>
      <c r="U32" s="20">
        <v>-65396977</v>
      </c>
      <c r="V32" s="20">
        <v>-105884856</v>
      </c>
      <c r="W32" s="20">
        <v>481033897</v>
      </c>
      <c r="X32" s="20">
        <v>404857580</v>
      </c>
      <c r="Y32" s="20">
        <v>76176317</v>
      </c>
      <c r="Z32" s="21">
        <v>18.82</v>
      </c>
      <c r="AA32" s="22">
        <v>404857580</v>
      </c>
    </row>
    <row r="33" spans="1:27" ht="12.75">
      <c r="A33" s="23" t="s">
        <v>57</v>
      </c>
      <c r="B33" s="17"/>
      <c r="C33" s="18">
        <v>144891193</v>
      </c>
      <c r="D33" s="18"/>
      <c r="E33" s="19">
        <v>23325229</v>
      </c>
      <c r="F33" s="20">
        <v>103325229</v>
      </c>
      <c r="G33" s="20">
        <v>127267523</v>
      </c>
      <c r="H33" s="20">
        <v>17603817</v>
      </c>
      <c r="I33" s="20">
        <v>-9032</v>
      </c>
      <c r="J33" s="20">
        <v>144862308</v>
      </c>
      <c r="K33" s="20">
        <v>-7376</v>
      </c>
      <c r="L33" s="20">
        <v>-7376</v>
      </c>
      <c r="M33" s="20">
        <v>-5757</v>
      </c>
      <c r="N33" s="20">
        <v>-20509</v>
      </c>
      <c r="O33" s="20">
        <v>-5757</v>
      </c>
      <c r="P33" s="20">
        <v>-5757</v>
      </c>
      <c r="Q33" s="20">
        <v>-5757</v>
      </c>
      <c r="R33" s="20">
        <v>-17271</v>
      </c>
      <c r="S33" s="20">
        <v>-6660778</v>
      </c>
      <c r="T33" s="20">
        <v>-2831573</v>
      </c>
      <c r="U33" s="20">
        <v>10220407</v>
      </c>
      <c r="V33" s="20">
        <v>728056</v>
      </c>
      <c r="W33" s="20">
        <v>145552584</v>
      </c>
      <c r="X33" s="20">
        <v>103325229</v>
      </c>
      <c r="Y33" s="20">
        <v>42227355</v>
      </c>
      <c r="Z33" s="21">
        <v>40.87</v>
      </c>
      <c r="AA33" s="22">
        <v>103325229</v>
      </c>
    </row>
    <row r="34" spans="1:27" ht="12.75">
      <c r="A34" s="27" t="s">
        <v>58</v>
      </c>
      <c r="B34" s="28"/>
      <c r="C34" s="29">
        <f aca="true" t="shared" si="3" ref="C34:Y34">SUM(C29:C33)</f>
        <v>653605466</v>
      </c>
      <c r="D34" s="29">
        <f>SUM(D29:D33)</f>
        <v>0</v>
      </c>
      <c r="E34" s="30">
        <f t="shared" si="3"/>
        <v>522886089</v>
      </c>
      <c r="F34" s="31">
        <f t="shared" si="3"/>
        <v>602868554</v>
      </c>
      <c r="G34" s="31">
        <f t="shared" si="3"/>
        <v>750371110</v>
      </c>
      <c r="H34" s="31">
        <f t="shared" si="3"/>
        <v>-171169845</v>
      </c>
      <c r="I34" s="31">
        <f t="shared" si="3"/>
        <v>31944314</v>
      </c>
      <c r="J34" s="31">
        <f t="shared" si="3"/>
        <v>611145579</v>
      </c>
      <c r="K34" s="31">
        <f t="shared" si="3"/>
        <v>52692436</v>
      </c>
      <c r="L34" s="31">
        <f t="shared" si="3"/>
        <v>6336612</v>
      </c>
      <c r="M34" s="31">
        <f t="shared" si="3"/>
        <v>35676237</v>
      </c>
      <c r="N34" s="31">
        <f t="shared" si="3"/>
        <v>94705285</v>
      </c>
      <c r="O34" s="31">
        <f t="shared" si="3"/>
        <v>37196035</v>
      </c>
      <c r="P34" s="31">
        <f t="shared" si="3"/>
        <v>-21907552</v>
      </c>
      <c r="Q34" s="31">
        <f t="shared" si="3"/>
        <v>75292675</v>
      </c>
      <c r="R34" s="31">
        <f t="shared" si="3"/>
        <v>90581158</v>
      </c>
      <c r="S34" s="31">
        <f t="shared" si="3"/>
        <v>-71992466</v>
      </c>
      <c r="T34" s="31">
        <f t="shared" si="3"/>
        <v>12151968</v>
      </c>
      <c r="U34" s="31">
        <f t="shared" si="3"/>
        <v>-54874586</v>
      </c>
      <c r="V34" s="31">
        <f t="shared" si="3"/>
        <v>-114715084</v>
      </c>
      <c r="W34" s="31">
        <f t="shared" si="3"/>
        <v>681716938</v>
      </c>
      <c r="X34" s="31">
        <f t="shared" si="3"/>
        <v>602868554</v>
      </c>
      <c r="Y34" s="31">
        <f t="shared" si="3"/>
        <v>78848384</v>
      </c>
      <c r="Z34" s="32">
        <f>+IF(X34&lt;&gt;0,+(Y34/X34)*100,0)</f>
        <v>13.078868266862697</v>
      </c>
      <c r="AA34" s="33">
        <f>SUM(AA29:AA33)</f>
        <v>602868554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1634064154</v>
      </c>
      <c r="D37" s="18"/>
      <c r="E37" s="19">
        <v>1424131641</v>
      </c>
      <c r="F37" s="20">
        <v>1625663370</v>
      </c>
      <c r="G37" s="20">
        <v>1633784393</v>
      </c>
      <c r="H37" s="20">
        <v>-30451585</v>
      </c>
      <c r="I37" s="20">
        <v>-15365670</v>
      </c>
      <c r="J37" s="20">
        <v>1587967138</v>
      </c>
      <c r="K37" s="20">
        <v>-15365670</v>
      </c>
      <c r="L37" s="20">
        <v>-15365670</v>
      </c>
      <c r="M37" s="20">
        <v>-15365670</v>
      </c>
      <c r="N37" s="20">
        <v>-46097010</v>
      </c>
      <c r="O37" s="20">
        <v>-15365670</v>
      </c>
      <c r="P37" s="20">
        <v>-15365670</v>
      </c>
      <c r="Q37" s="20"/>
      <c r="R37" s="20">
        <v>-30731340</v>
      </c>
      <c r="S37" s="20"/>
      <c r="T37" s="20">
        <v>-2241245</v>
      </c>
      <c r="U37" s="20"/>
      <c r="V37" s="20">
        <v>-2241245</v>
      </c>
      <c r="W37" s="20">
        <v>1508897543</v>
      </c>
      <c r="X37" s="20">
        <v>1625663370</v>
      </c>
      <c r="Y37" s="20">
        <v>-116765827</v>
      </c>
      <c r="Z37" s="21">
        <v>-7.18</v>
      </c>
      <c r="AA37" s="22">
        <v>1625663370</v>
      </c>
    </row>
    <row r="38" spans="1:27" ht="12.75">
      <c r="A38" s="23" t="s">
        <v>57</v>
      </c>
      <c r="B38" s="17"/>
      <c r="C38" s="18">
        <v>224922028</v>
      </c>
      <c r="D38" s="18"/>
      <c r="E38" s="19">
        <v>342511496</v>
      </c>
      <c r="F38" s="20">
        <v>360511496</v>
      </c>
      <c r="G38" s="20">
        <v>219042650</v>
      </c>
      <c r="H38" s="20">
        <v>6271776</v>
      </c>
      <c r="I38" s="20">
        <v>577812</v>
      </c>
      <c r="J38" s="20">
        <v>225892238</v>
      </c>
      <c r="K38" s="20">
        <v>261795</v>
      </c>
      <c r="L38" s="20">
        <v>328395</v>
      </c>
      <c r="M38" s="20">
        <v>284285</v>
      </c>
      <c r="N38" s="20">
        <v>874475</v>
      </c>
      <c r="O38" s="20">
        <v>105002</v>
      </c>
      <c r="P38" s="20">
        <v>383098</v>
      </c>
      <c r="Q38" s="20">
        <v>388759</v>
      </c>
      <c r="R38" s="20">
        <v>876859</v>
      </c>
      <c r="S38" s="20">
        <v>460316</v>
      </c>
      <c r="T38" s="20">
        <v>2080870</v>
      </c>
      <c r="U38" s="20">
        <v>-361452</v>
      </c>
      <c r="V38" s="20">
        <v>2179734</v>
      </c>
      <c r="W38" s="20">
        <v>229823306</v>
      </c>
      <c r="X38" s="20">
        <v>360511496</v>
      </c>
      <c r="Y38" s="20">
        <v>-130688190</v>
      </c>
      <c r="Z38" s="21">
        <v>-36.25</v>
      </c>
      <c r="AA38" s="22">
        <v>360511496</v>
      </c>
    </row>
    <row r="39" spans="1:27" ht="12.75">
      <c r="A39" s="27" t="s">
        <v>61</v>
      </c>
      <c r="B39" s="35"/>
      <c r="C39" s="29">
        <f aca="true" t="shared" si="4" ref="C39:Y39">SUM(C37:C38)</f>
        <v>1858986182</v>
      </c>
      <c r="D39" s="29">
        <f>SUM(D37:D38)</f>
        <v>0</v>
      </c>
      <c r="E39" s="36">
        <f t="shared" si="4"/>
        <v>1766643137</v>
      </c>
      <c r="F39" s="37">
        <f t="shared" si="4"/>
        <v>1986174866</v>
      </c>
      <c r="G39" s="37">
        <f t="shared" si="4"/>
        <v>1852827043</v>
      </c>
      <c r="H39" s="37">
        <f t="shared" si="4"/>
        <v>-24179809</v>
      </c>
      <c r="I39" s="37">
        <f t="shared" si="4"/>
        <v>-14787858</v>
      </c>
      <c r="J39" s="37">
        <f t="shared" si="4"/>
        <v>1813859376</v>
      </c>
      <c r="K39" s="37">
        <f t="shared" si="4"/>
        <v>-15103875</v>
      </c>
      <c r="L39" s="37">
        <f t="shared" si="4"/>
        <v>-15037275</v>
      </c>
      <c r="M39" s="37">
        <f t="shared" si="4"/>
        <v>-15081385</v>
      </c>
      <c r="N39" s="37">
        <f t="shared" si="4"/>
        <v>-45222535</v>
      </c>
      <c r="O39" s="37">
        <f t="shared" si="4"/>
        <v>-15260668</v>
      </c>
      <c r="P39" s="37">
        <f t="shared" si="4"/>
        <v>-14982572</v>
      </c>
      <c r="Q39" s="37">
        <f t="shared" si="4"/>
        <v>388759</v>
      </c>
      <c r="R39" s="37">
        <f t="shared" si="4"/>
        <v>-29854481</v>
      </c>
      <c r="S39" s="37">
        <f t="shared" si="4"/>
        <v>460316</v>
      </c>
      <c r="T39" s="37">
        <f t="shared" si="4"/>
        <v>-160375</v>
      </c>
      <c r="U39" s="37">
        <f t="shared" si="4"/>
        <v>-361452</v>
      </c>
      <c r="V39" s="37">
        <f t="shared" si="4"/>
        <v>-61511</v>
      </c>
      <c r="W39" s="37">
        <f t="shared" si="4"/>
        <v>1738720849</v>
      </c>
      <c r="X39" s="37">
        <f t="shared" si="4"/>
        <v>1986174866</v>
      </c>
      <c r="Y39" s="37">
        <f t="shared" si="4"/>
        <v>-247454017</v>
      </c>
      <c r="Z39" s="38">
        <f>+IF(X39&lt;&gt;0,+(Y39/X39)*100,0)</f>
        <v>-12.458823300807996</v>
      </c>
      <c r="AA39" s="39">
        <f>SUM(AA37:AA38)</f>
        <v>1986174866</v>
      </c>
    </row>
    <row r="40" spans="1:27" ht="12.75">
      <c r="A40" s="27" t="s">
        <v>62</v>
      </c>
      <c r="B40" s="28"/>
      <c r="C40" s="29">
        <f aca="true" t="shared" si="5" ref="C40:Y40">+C34+C39</f>
        <v>2512591648</v>
      </c>
      <c r="D40" s="29">
        <f>+D34+D39</f>
        <v>0</v>
      </c>
      <c r="E40" s="30">
        <f t="shared" si="5"/>
        <v>2289529226</v>
      </c>
      <c r="F40" s="31">
        <f t="shared" si="5"/>
        <v>2589043420</v>
      </c>
      <c r="G40" s="31">
        <f t="shared" si="5"/>
        <v>2603198153</v>
      </c>
      <c r="H40" s="31">
        <f t="shared" si="5"/>
        <v>-195349654</v>
      </c>
      <c r="I40" s="31">
        <f t="shared" si="5"/>
        <v>17156456</v>
      </c>
      <c r="J40" s="31">
        <f t="shared" si="5"/>
        <v>2425004955</v>
      </c>
      <c r="K40" s="31">
        <f t="shared" si="5"/>
        <v>37588561</v>
      </c>
      <c r="L40" s="31">
        <f t="shared" si="5"/>
        <v>-8700663</v>
      </c>
      <c r="M40" s="31">
        <f t="shared" si="5"/>
        <v>20594852</v>
      </c>
      <c r="N40" s="31">
        <f t="shared" si="5"/>
        <v>49482750</v>
      </c>
      <c r="O40" s="31">
        <f t="shared" si="5"/>
        <v>21935367</v>
      </c>
      <c r="P40" s="31">
        <f t="shared" si="5"/>
        <v>-36890124</v>
      </c>
      <c r="Q40" s="31">
        <f t="shared" si="5"/>
        <v>75681434</v>
      </c>
      <c r="R40" s="31">
        <f t="shared" si="5"/>
        <v>60726677</v>
      </c>
      <c r="S40" s="31">
        <f t="shared" si="5"/>
        <v>-71532150</v>
      </c>
      <c r="T40" s="31">
        <f t="shared" si="5"/>
        <v>11991593</v>
      </c>
      <c r="U40" s="31">
        <f t="shared" si="5"/>
        <v>-55236038</v>
      </c>
      <c r="V40" s="31">
        <f t="shared" si="5"/>
        <v>-114776595</v>
      </c>
      <c r="W40" s="31">
        <f t="shared" si="5"/>
        <v>2420437787</v>
      </c>
      <c r="X40" s="31">
        <f t="shared" si="5"/>
        <v>2589043420</v>
      </c>
      <c r="Y40" s="31">
        <f t="shared" si="5"/>
        <v>-168605633</v>
      </c>
      <c r="Z40" s="32">
        <f>+IF(X40&lt;&gt;0,+(Y40/X40)*100,0)</f>
        <v>-6.5122752170761204</v>
      </c>
      <c r="AA40" s="33">
        <f>+AA34+AA39</f>
        <v>2589043420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4033801569</v>
      </c>
      <c r="D42" s="43">
        <f>+D25-D40</f>
        <v>0</v>
      </c>
      <c r="E42" s="44">
        <f t="shared" si="6"/>
        <v>4582779599</v>
      </c>
      <c r="F42" s="45">
        <f t="shared" si="6"/>
        <v>4242674345</v>
      </c>
      <c r="G42" s="45">
        <f t="shared" si="6"/>
        <v>4424270921</v>
      </c>
      <c r="H42" s="45">
        <f t="shared" si="6"/>
        <v>-233960124</v>
      </c>
      <c r="I42" s="45">
        <f t="shared" si="6"/>
        <v>-89354629</v>
      </c>
      <c r="J42" s="45">
        <f t="shared" si="6"/>
        <v>4100956168</v>
      </c>
      <c r="K42" s="45">
        <f t="shared" si="6"/>
        <v>11848413</v>
      </c>
      <c r="L42" s="45">
        <f t="shared" si="6"/>
        <v>-25801919</v>
      </c>
      <c r="M42" s="45">
        <f t="shared" si="6"/>
        <v>-23303477</v>
      </c>
      <c r="N42" s="45">
        <f t="shared" si="6"/>
        <v>-37256983</v>
      </c>
      <c r="O42" s="45">
        <f t="shared" si="6"/>
        <v>60483836</v>
      </c>
      <c r="P42" s="45">
        <f t="shared" si="6"/>
        <v>46322604</v>
      </c>
      <c r="Q42" s="45">
        <f t="shared" si="6"/>
        <v>24907745</v>
      </c>
      <c r="R42" s="45">
        <f t="shared" si="6"/>
        <v>131714185</v>
      </c>
      <c r="S42" s="45">
        <f t="shared" si="6"/>
        <v>104130086</v>
      </c>
      <c r="T42" s="45">
        <f t="shared" si="6"/>
        <v>70821266</v>
      </c>
      <c r="U42" s="45">
        <f t="shared" si="6"/>
        <v>-12430204</v>
      </c>
      <c r="V42" s="45">
        <f t="shared" si="6"/>
        <v>162521148</v>
      </c>
      <c r="W42" s="45">
        <f t="shared" si="6"/>
        <v>4357934518</v>
      </c>
      <c r="X42" s="45">
        <f t="shared" si="6"/>
        <v>4242674345</v>
      </c>
      <c r="Y42" s="45">
        <f t="shared" si="6"/>
        <v>115260173</v>
      </c>
      <c r="Z42" s="46">
        <f>+IF(X42&lt;&gt;0,+(Y42/X42)*100,0)</f>
        <v>2.7166867788434983</v>
      </c>
      <c r="AA42" s="47">
        <f>+AA25-AA40</f>
        <v>4242674345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2398895606</v>
      </c>
      <c r="D45" s="18"/>
      <c r="E45" s="19">
        <v>1974103248</v>
      </c>
      <c r="F45" s="20">
        <v>2009738095</v>
      </c>
      <c r="G45" s="20">
        <v>2754062518</v>
      </c>
      <c r="H45" s="20">
        <v>-198654704</v>
      </c>
      <c r="I45" s="20">
        <v>-89339824</v>
      </c>
      <c r="J45" s="20">
        <v>2466067990</v>
      </c>
      <c r="K45" s="20">
        <v>11929200</v>
      </c>
      <c r="L45" s="20">
        <v>-25802722</v>
      </c>
      <c r="M45" s="20">
        <v>-23304174</v>
      </c>
      <c r="N45" s="20">
        <v>-37177696</v>
      </c>
      <c r="O45" s="20">
        <v>60483250</v>
      </c>
      <c r="P45" s="20">
        <v>46322125</v>
      </c>
      <c r="Q45" s="20">
        <v>24907394</v>
      </c>
      <c r="R45" s="20">
        <v>131712769</v>
      </c>
      <c r="S45" s="20">
        <v>104129827</v>
      </c>
      <c r="T45" s="20">
        <v>70967001</v>
      </c>
      <c r="U45" s="20">
        <v>-12428587</v>
      </c>
      <c r="V45" s="20">
        <v>162668241</v>
      </c>
      <c r="W45" s="20">
        <v>2723271304</v>
      </c>
      <c r="X45" s="20">
        <v>2009738095</v>
      </c>
      <c r="Y45" s="20">
        <v>713533209</v>
      </c>
      <c r="Z45" s="48">
        <v>35.5</v>
      </c>
      <c r="AA45" s="22">
        <v>2009738095</v>
      </c>
    </row>
    <row r="46" spans="1:27" ht="12.75">
      <c r="A46" s="23" t="s">
        <v>67</v>
      </c>
      <c r="B46" s="17"/>
      <c r="C46" s="18">
        <v>1634911725</v>
      </c>
      <c r="D46" s="18"/>
      <c r="E46" s="19">
        <v>2608676351</v>
      </c>
      <c r="F46" s="20">
        <v>2232936250</v>
      </c>
      <c r="G46" s="20">
        <v>1670208379</v>
      </c>
      <c r="H46" s="20">
        <v>-35305401</v>
      </c>
      <c r="I46" s="20">
        <v>-14812</v>
      </c>
      <c r="J46" s="20">
        <v>1634888166</v>
      </c>
      <c r="K46" s="20">
        <v>-80797</v>
      </c>
      <c r="L46" s="20">
        <v>795</v>
      </c>
      <c r="M46" s="20">
        <v>688</v>
      </c>
      <c r="N46" s="20">
        <v>-79314</v>
      </c>
      <c r="O46" s="20">
        <v>579</v>
      </c>
      <c r="P46" s="20">
        <v>470</v>
      </c>
      <c r="Q46" s="20">
        <v>359</v>
      </c>
      <c r="R46" s="20">
        <v>1408</v>
      </c>
      <c r="S46" s="20">
        <v>246</v>
      </c>
      <c r="T46" s="20">
        <v>-145739</v>
      </c>
      <c r="U46" s="20">
        <v>-1623</v>
      </c>
      <c r="V46" s="20">
        <v>-147116</v>
      </c>
      <c r="W46" s="20">
        <v>1634663144</v>
      </c>
      <c r="X46" s="20">
        <v>2232936250</v>
      </c>
      <c r="Y46" s="20">
        <v>-598273106</v>
      </c>
      <c r="Z46" s="48">
        <v>-26.79</v>
      </c>
      <c r="AA46" s="22">
        <v>2232936250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4033807331</v>
      </c>
      <c r="D48" s="51">
        <f>SUM(D45:D47)</f>
        <v>0</v>
      </c>
      <c r="E48" s="52">
        <f t="shared" si="7"/>
        <v>4582779599</v>
      </c>
      <c r="F48" s="53">
        <f t="shared" si="7"/>
        <v>4242674345</v>
      </c>
      <c r="G48" s="53">
        <f t="shared" si="7"/>
        <v>4424270897</v>
      </c>
      <c r="H48" s="53">
        <f t="shared" si="7"/>
        <v>-233960105</v>
      </c>
      <c r="I48" s="53">
        <f t="shared" si="7"/>
        <v>-89354636</v>
      </c>
      <c r="J48" s="53">
        <f t="shared" si="7"/>
        <v>4100956156</v>
      </c>
      <c r="K48" s="53">
        <f t="shared" si="7"/>
        <v>11848403</v>
      </c>
      <c r="L48" s="53">
        <f t="shared" si="7"/>
        <v>-25801927</v>
      </c>
      <c r="M48" s="53">
        <f t="shared" si="7"/>
        <v>-23303486</v>
      </c>
      <c r="N48" s="53">
        <f t="shared" si="7"/>
        <v>-37257010</v>
      </c>
      <c r="O48" s="53">
        <f t="shared" si="7"/>
        <v>60483829</v>
      </c>
      <c r="P48" s="53">
        <f t="shared" si="7"/>
        <v>46322595</v>
      </c>
      <c r="Q48" s="53">
        <f t="shared" si="7"/>
        <v>24907753</v>
      </c>
      <c r="R48" s="53">
        <f t="shared" si="7"/>
        <v>131714177</v>
      </c>
      <c r="S48" s="53">
        <f t="shared" si="7"/>
        <v>104130073</v>
      </c>
      <c r="T48" s="53">
        <f t="shared" si="7"/>
        <v>70821262</v>
      </c>
      <c r="U48" s="53">
        <f t="shared" si="7"/>
        <v>-12430210</v>
      </c>
      <c r="V48" s="53">
        <f t="shared" si="7"/>
        <v>162521125</v>
      </c>
      <c r="W48" s="53">
        <f t="shared" si="7"/>
        <v>4357934448</v>
      </c>
      <c r="X48" s="53">
        <f t="shared" si="7"/>
        <v>4242674345</v>
      </c>
      <c r="Y48" s="53">
        <f t="shared" si="7"/>
        <v>115260103</v>
      </c>
      <c r="Z48" s="54">
        <f>+IF(X48&lt;&gt;0,+(Y48/X48)*100,0)</f>
        <v>2.7166851289407647</v>
      </c>
      <c r="AA48" s="55">
        <f>SUM(AA45:AA47)</f>
        <v>4242674345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-534209514</v>
      </c>
      <c r="D6" s="18"/>
      <c r="E6" s="19">
        <v>-410718092</v>
      </c>
      <c r="F6" s="20">
        <v>-319322776</v>
      </c>
      <c r="G6" s="20">
        <v>-133029215</v>
      </c>
      <c r="H6" s="20">
        <v>-48825137</v>
      </c>
      <c r="I6" s="20">
        <v>-104611939</v>
      </c>
      <c r="J6" s="20">
        <v>-286466291</v>
      </c>
      <c r="K6" s="20">
        <v>-11468073</v>
      </c>
      <c r="L6" s="20">
        <v>-197893357</v>
      </c>
      <c r="M6" s="20">
        <v>34103192</v>
      </c>
      <c r="N6" s="20">
        <v>-175258238</v>
      </c>
      <c r="O6" s="20">
        <v>-39583132</v>
      </c>
      <c r="P6" s="20">
        <v>-297553635</v>
      </c>
      <c r="Q6" s="20">
        <v>32017951</v>
      </c>
      <c r="R6" s="20">
        <v>-305118816</v>
      </c>
      <c r="S6" s="20">
        <v>-27452581</v>
      </c>
      <c r="T6" s="20">
        <v>-8946295</v>
      </c>
      <c r="U6" s="20">
        <v>-161837918</v>
      </c>
      <c r="V6" s="20">
        <v>-198236794</v>
      </c>
      <c r="W6" s="20">
        <v>-965080139</v>
      </c>
      <c r="X6" s="20">
        <v>-488658653</v>
      </c>
      <c r="Y6" s="20">
        <v>-476421486</v>
      </c>
      <c r="Z6" s="21">
        <v>97.5</v>
      </c>
      <c r="AA6" s="22">
        <v>-319322776</v>
      </c>
    </row>
    <row r="7" spans="1:27" ht="12.75">
      <c r="A7" s="23" t="s">
        <v>34</v>
      </c>
      <c r="B7" s="17"/>
      <c r="C7" s="18">
        <v>572778909</v>
      </c>
      <c r="D7" s="18"/>
      <c r="E7" s="19"/>
      <c r="F7" s="20">
        <v>398334502</v>
      </c>
      <c r="G7" s="20">
        <v>200000000</v>
      </c>
      <c r="H7" s="20"/>
      <c r="I7" s="20">
        <v>91424470</v>
      </c>
      <c r="J7" s="20">
        <v>291424470</v>
      </c>
      <c r="K7" s="20"/>
      <c r="L7" s="20">
        <v>155147799</v>
      </c>
      <c r="M7" s="20"/>
      <c r="N7" s="20">
        <v>155147799</v>
      </c>
      <c r="O7" s="20">
        <v>5629287</v>
      </c>
      <c r="P7" s="20">
        <v>302853634</v>
      </c>
      <c r="Q7" s="20">
        <v>2541996</v>
      </c>
      <c r="R7" s="20">
        <v>311024917</v>
      </c>
      <c r="S7" s="20">
        <v>2865571</v>
      </c>
      <c r="T7" s="20">
        <v>2792272</v>
      </c>
      <c r="U7" s="20">
        <v>49050519</v>
      </c>
      <c r="V7" s="20">
        <v>54708362</v>
      </c>
      <c r="W7" s="20">
        <v>812305548</v>
      </c>
      <c r="X7" s="20"/>
      <c r="Y7" s="20">
        <v>812305548</v>
      </c>
      <c r="Z7" s="21"/>
      <c r="AA7" s="22">
        <v>398334502</v>
      </c>
    </row>
    <row r="8" spans="1:27" ht="12.75">
      <c r="A8" s="23" t="s">
        <v>35</v>
      </c>
      <c r="B8" s="17"/>
      <c r="C8" s="18">
        <v>-8166643</v>
      </c>
      <c r="D8" s="18"/>
      <c r="E8" s="19">
        <v>-36070372</v>
      </c>
      <c r="F8" s="20">
        <v>259588792</v>
      </c>
      <c r="G8" s="20">
        <v>77588739</v>
      </c>
      <c r="H8" s="20">
        <v>-13966045</v>
      </c>
      <c r="I8" s="20">
        <v>-9927266</v>
      </c>
      <c r="J8" s="20">
        <v>53695428</v>
      </c>
      <c r="K8" s="20">
        <v>-33469334</v>
      </c>
      <c r="L8" s="20">
        <v>-6235658</v>
      </c>
      <c r="M8" s="20">
        <v>27301</v>
      </c>
      <c r="N8" s="20">
        <v>-39677691</v>
      </c>
      <c r="O8" s="20">
        <v>974301</v>
      </c>
      <c r="P8" s="20">
        <v>16593092</v>
      </c>
      <c r="Q8" s="20">
        <v>-220289</v>
      </c>
      <c r="R8" s="20">
        <v>17347104</v>
      </c>
      <c r="S8" s="20">
        <v>14178249</v>
      </c>
      <c r="T8" s="20">
        <v>-4774763</v>
      </c>
      <c r="U8" s="20">
        <v>-9885971</v>
      </c>
      <c r="V8" s="20">
        <v>-482485</v>
      </c>
      <c r="W8" s="20">
        <v>30882356</v>
      </c>
      <c r="X8" s="20">
        <v>-36070372</v>
      </c>
      <c r="Y8" s="20">
        <v>66952728</v>
      </c>
      <c r="Z8" s="21">
        <v>-185.62</v>
      </c>
      <c r="AA8" s="22">
        <v>259588792</v>
      </c>
    </row>
    <row r="9" spans="1:27" ht="12.75">
      <c r="A9" s="23" t="s">
        <v>36</v>
      </c>
      <c r="B9" s="17"/>
      <c r="C9" s="18">
        <v>167204409</v>
      </c>
      <c r="D9" s="18"/>
      <c r="E9" s="19"/>
      <c r="F9" s="20">
        <v>379575866</v>
      </c>
      <c r="G9" s="20">
        <v>-34791785</v>
      </c>
      <c r="H9" s="20">
        <v>124619</v>
      </c>
      <c r="I9" s="20">
        <v>8028704</v>
      </c>
      <c r="J9" s="20">
        <v>-26638462</v>
      </c>
      <c r="K9" s="20">
        <v>58264103</v>
      </c>
      <c r="L9" s="20">
        <v>-5534501</v>
      </c>
      <c r="M9" s="20">
        <v>22768714</v>
      </c>
      <c r="N9" s="20">
        <v>75498316</v>
      </c>
      <c r="O9" s="20">
        <v>10865733</v>
      </c>
      <c r="P9" s="20">
        <v>13761697</v>
      </c>
      <c r="Q9" s="20">
        <v>7596371</v>
      </c>
      <c r="R9" s="20">
        <v>32223801</v>
      </c>
      <c r="S9" s="20">
        <v>9509930</v>
      </c>
      <c r="T9" s="20">
        <v>12851687</v>
      </c>
      <c r="U9" s="20">
        <v>21623723</v>
      </c>
      <c r="V9" s="20">
        <v>43985340</v>
      </c>
      <c r="W9" s="20">
        <v>125068995</v>
      </c>
      <c r="X9" s="20"/>
      <c r="Y9" s="20">
        <v>125068995</v>
      </c>
      <c r="Z9" s="21"/>
      <c r="AA9" s="22">
        <v>379575866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10597012</v>
      </c>
      <c r="D11" s="18"/>
      <c r="E11" s="19"/>
      <c r="F11" s="20">
        <v>52307942</v>
      </c>
      <c r="G11" s="20">
        <v>-1880349</v>
      </c>
      <c r="H11" s="20">
        <v>-1715406</v>
      </c>
      <c r="I11" s="20">
        <v>8253553</v>
      </c>
      <c r="J11" s="20">
        <v>4657798</v>
      </c>
      <c r="K11" s="20">
        <v>5464172</v>
      </c>
      <c r="L11" s="20">
        <v>-861427</v>
      </c>
      <c r="M11" s="20">
        <v>95573</v>
      </c>
      <c r="N11" s="20">
        <v>4698318</v>
      </c>
      <c r="O11" s="20">
        <v>-4154551</v>
      </c>
      <c r="P11" s="20">
        <v>5455258</v>
      </c>
      <c r="Q11" s="20">
        <v>-1130630</v>
      </c>
      <c r="R11" s="20">
        <v>170077</v>
      </c>
      <c r="S11" s="20">
        <v>-756353</v>
      </c>
      <c r="T11" s="20">
        <v>-2725687</v>
      </c>
      <c r="U11" s="20">
        <v>-4439538</v>
      </c>
      <c r="V11" s="20">
        <v>-7921578</v>
      </c>
      <c r="W11" s="20">
        <v>1604615</v>
      </c>
      <c r="X11" s="20"/>
      <c r="Y11" s="20">
        <v>1604615</v>
      </c>
      <c r="Z11" s="21"/>
      <c r="AA11" s="22">
        <v>52307942</v>
      </c>
    </row>
    <row r="12" spans="1:27" ht="12.75">
      <c r="A12" s="27" t="s">
        <v>39</v>
      </c>
      <c r="B12" s="28"/>
      <c r="C12" s="29">
        <f aca="true" t="shared" si="0" ref="C12:Y12">SUM(C6:C11)</f>
        <v>208204173</v>
      </c>
      <c r="D12" s="29">
        <f>SUM(D6:D11)</f>
        <v>0</v>
      </c>
      <c r="E12" s="30">
        <f t="shared" si="0"/>
        <v>-446788464</v>
      </c>
      <c r="F12" s="31">
        <f t="shared" si="0"/>
        <v>770484326</v>
      </c>
      <c r="G12" s="31">
        <f t="shared" si="0"/>
        <v>107887390</v>
      </c>
      <c r="H12" s="31">
        <f t="shared" si="0"/>
        <v>-64381969</v>
      </c>
      <c r="I12" s="31">
        <f t="shared" si="0"/>
        <v>-6832478</v>
      </c>
      <c r="J12" s="31">
        <f t="shared" si="0"/>
        <v>36672943</v>
      </c>
      <c r="K12" s="31">
        <f t="shared" si="0"/>
        <v>18790868</v>
      </c>
      <c r="L12" s="31">
        <f t="shared" si="0"/>
        <v>-55377144</v>
      </c>
      <c r="M12" s="31">
        <f t="shared" si="0"/>
        <v>56994780</v>
      </c>
      <c r="N12" s="31">
        <f t="shared" si="0"/>
        <v>20408504</v>
      </c>
      <c r="O12" s="31">
        <f t="shared" si="0"/>
        <v>-26268362</v>
      </c>
      <c r="P12" s="31">
        <f t="shared" si="0"/>
        <v>41110046</v>
      </c>
      <c r="Q12" s="31">
        <f t="shared" si="0"/>
        <v>40805399</v>
      </c>
      <c r="R12" s="31">
        <f t="shared" si="0"/>
        <v>55647083</v>
      </c>
      <c r="S12" s="31">
        <f t="shared" si="0"/>
        <v>-1655184</v>
      </c>
      <c r="T12" s="31">
        <f t="shared" si="0"/>
        <v>-802786</v>
      </c>
      <c r="U12" s="31">
        <f t="shared" si="0"/>
        <v>-105489185</v>
      </c>
      <c r="V12" s="31">
        <f t="shared" si="0"/>
        <v>-107947155</v>
      </c>
      <c r="W12" s="31">
        <f t="shared" si="0"/>
        <v>4781375</v>
      </c>
      <c r="X12" s="31">
        <f t="shared" si="0"/>
        <v>-524729025</v>
      </c>
      <c r="Y12" s="31">
        <f t="shared" si="0"/>
        <v>529510400</v>
      </c>
      <c r="Z12" s="32">
        <f>+IF(X12&lt;&gt;0,+(Y12/X12)*100,0)</f>
        <v>-100.91120840894973</v>
      </c>
      <c r="AA12" s="33">
        <f>SUM(AA6:AA11)</f>
        <v>770484326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-35935</v>
      </c>
      <c r="D15" s="18"/>
      <c r="E15" s="19"/>
      <c r="F15" s="20">
        <v>-2701483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>
        <v>-30726</v>
      </c>
      <c r="R15" s="20">
        <v>-30726</v>
      </c>
      <c r="S15" s="20"/>
      <c r="T15" s="20"/>
      <c r="U15" s="20"/>
      <c r="V15" s="20"/>
      <c r="W15" s="20">
        <v>-30726</v>
      </c>
      <c r="X15" s="20"/>
      <c r="Y15" s="20">
        <v>-30726</v>
      </c>
      <c r="Z15" s="21"/>
      <c r="AA15" s="22">
        <v>-2701483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-370529</v>
      </c>
      <c r="D17" s="18"/>
      <c r="E17" s="19">
        <v>5800000</v>
      </c>
      <c r="F17" s="20">
        <v>424965815</v>
      </c>
      <c r="G17" s="20"/>
      <c r="H17" s="20">
        <v>33056</v>
      </c>
      <c r="I17" s="20">
        <v>2575883</v>
      </c>
      <c r="J17" s="20">
        <v>2608939</v>
      </c>
      <c r="K17" s="20">
        <v>145477</v>
      </c>
      <c r="L17" s="20">
        <v>688946</v>
      </c>
      <c r="M17" s="20">
        <v>29750</v>
      </c>
      <c r="N17" s="20">
        <v>864173</v>
      </c>
      <c r="O17" s="20">
        <v>-419898</v>
      </c>
      <c r="P17" s="20">
        <v>-218259</v>
      </c>
      <c r="Q17" s="20"/>
      <c r="R17" s="20">
        <v>-638157</v>
      </c>
      <c r="S17" s="20"/>
      <c r="T17" s="20">
        <v>55752</v>
      </c>
      <c r="U17" s="20"/>
      <c r="V17" s="20">
        <v>55752</v>
      </c>
      <c r="W17" s="20">
        <v>2890707</v>
      </c>
      <c r="X17" s="20">
        <v>4188642</v>
      </c>
      <c r="Y17" s="20">
        <v>-1297935</v>
      </c>
      <c r="Z17" s="21">
        <v>-30.99</v>
      </c>
      <c r="AA17" s="22">
        <v>424965815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306455216</v>
      </c>
      <c r="D19" s="18"/>
      <c r="E19" s="19">
        <v>552476528</v>
      </c>
      <c r="F19" s="20">
        <v>5630778180</v>
      </c>
      <c r="G19" s="20">
        <v>17791440</v>
      </c>
      <c r="H19" s="20">
        <v>57542345</v>
      </c>
      <c r="I19" s="20">
        <v>16131707</v>
      </c>
      <c r="J19" s="20">
        <v>91465492</v>
      </c>
      <c r="K19" s="20">
        <v>36621685</v>
      </c>
      <c r="L19" s="20">
        <v>27246596</v>
      </c>
      <c r="M19" s="20">
        <v>44171717</v>
      </c>
      <c r="N19" s="20">
        <v>108039998</v>
      </c>
      <c r="O19" s="20">
        <v>10399362</v>
      </c>
      <c r="P19" s="20">
        <v>-74087175</v>
      </c>
      <c r="Q19" s="20">
        <v>40098003</v>
      </c>
      <c r="R19" s="20">
        <v>-23589810</v>
      </c>
      <c r="S19" s="20">
        <v>7219000</v>
      </c>
      <c r="T19" s="20">
        <v>22446132</v>
      </c>
      <c r="U19" s="20">
        <v>50005497</v>
      </c>
      <c r="V19" s="20">
        <v>79670629</v>
      </c>
      <c r="W19" s="20">
        <v>255586309</v>
      </c>
      <c r="X19" s="20">
        <v>573717115</v>
      </c>
      <c r="Y19" s="20">
        <v>-318130806</v>
      </c>
      <c r="Z19" s="21">
        <v>-55.45</v>
      </c>
      <c r="AA19" s="22">
        <v>5630778180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>
        <v>6321448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>
        <v>6321448</v>
      </c>
    </row>
    <row r="22" spans="1:27" ht="12.75">
      <c r="A22" s="23" t="s">
        <v>47</v>
      </c>
      <c r="B22" s="17"/>
      <c r="C22" s="18">
        <v>3525626</v>
      </c>
      <c r="D22" s="18"/>
      <c r="E22" s="19"/>
      <c r="F22" s="20">
        <v>6534958</v>
      </c>
      <c r="G22" s="20"/>
      <c r="H22" s="20"/>
      <c r="I22" s="20"/>
      <c r="J22" s="20"/>
      <c r="K22" s="20"/>
      <c r="L22" s="20"/>
      <c r="M22" s="20"/>
      <c r="N22" s="20"/>
      <c r="O22" s="20"/>
      <c r="P22" s="20">
        <v>-1424791</v>
      </c>
      <c r="Q22" s="20"/>
      <c r="R22" s="20">
        <v>-1424791</v>
      </c>
      <c r="S22" s="20"/>
      <c r="T22" s="20"/>
      <c r="U22" s="20"/>
      <c r="V22" s="20"/>
      <c r="W22" s="20">
        <v>-1424791</v>
      </c>
      <c r="X22" s="20"/>
      <c r="Y22" s="20">
        <v>-1424791</v>
      </c>
      <c r="Z22" s="21"/>
      <c r="AA22" s="22">
        <v>6534958</v>
      </c>
    </row>
    <row r="23" spans="1:27" ht="12.75">
      <c r="A23" s="23" t="s">
        <v>48</v>
      </c>
      <c r="B23" s="17"/>
      <c r="C23" s="18"/>
      <c r="D23" s="18"/>
      <c r="E23" s="19"/>
      <c r="F23" s="20">
        <v>774002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>
        <v>774002</v>
      </c>
    </row>
    <row r="24" spans="1:27" ht="12.75">
      <c r="A24" s="27" t="s">
        <v>49</v>
      </c>
      <c r="B24" s="35"/>
      <c r="C24" s="29">
        <f aca="true" t="shared" si="1" ref="C24:Y24">SUM(C15:C23)</f>
        <v>309574378</v>
      </c>
      <c r="D24" s="29">
        <f>SUM(D15:D23)</f>
        <v>0</v>
      </c>
      <c r="E24" s="36">
        <f t="shared" si="1"/>
        <v>558276528</v>
      </c>
      <c r="F24" s="37">
        <f t="shared" si="1"/>
        <v>6066672920</v>
      </c>
      <c r="G24" s="37">
        <f t="shared" si="1"/>
        <v>17791440</v>
      </c>
      <c r="H24" s="37">
        <f t="shared" si="1"/>
        <v>57575401</v>
      </c>
      <c r="I24" s="37">
        <f t="shared" si="1"/>
        <v>18707590</v>
      </c>
      <c r="J24" s="37">
        <f t="shared" si="1"/>
        <v>94074431</v>
      </c>
      <c r="K24" s="37">
        <f t="shared" si="1"/>
        <v>36767162</v>
      </c>
      <c r="L24" s="37">
        <f t="shared" si="1"/>
        <v>27935542</v>
      </c>
      <c r="M24" s="37">
        <f t="shared" si="1"/>
        <v>44201467</v>
      </c>
      <c r="N24" s="37">
        <f t="shared" si="1"/>
        <v>108904171</v>
      </c>
      <c r="O24" s="37">
        <f t="shared" si="1"/>
        <v>9979464</v>
      </c>
      <c r="P24" s="37">
        <f t="shared" si="1"/>
        <v>-75730225</v>
      </c>
      <c r="Q24" s="37">
        <f t="shared" si="1"/>
        <v>40067277</v>
      </c>
      <c r="R24" s="37">
        <f t="shared" si="1"/>
        <v>-25683484</v>
      </c>
      <c r="S24" s="37">
        <f t="shared" si="1"/>
        <v>7219000</v>
      </c>
      <c r="T24" s="37">
        <f t="shared" si="1"/>
        <v>22501884</v>
      </c>
      <c r="U24" s="37">
        <f t="shared" si="1"/>
        <v>50005497</v>
      </c>
      <c r="V24" s="37">
        <f t="shared" si="1"/>
        <v>79726381</v>
      </c>
      <c r="W24" s="37">
        <f t="shared" si="1"/>
        <v>257021499</v>
      </c>
      <c r="X24" s="37">
        <f t="shared" si="1"/>
        <v>577905757</v>
      </c>
      <c r="Y24" s="37">
        <f t="shared" si="1"/>
        <v>-320884258</v>
      </c>
      <c r="Z24" s="38">
        <f>+IF(X24&lt;&gt;0,+(Y24/X24)*100,0)</f>
        <v>-55.52536103217951</v>
      </c>
      <c r="AA24" s="39">
        <f>SUM(AA15:AA23)</f>
        <v>6066672920</v>
      </c>
    </row>
    <row r="25" spans="1:27" ht="12.75">
      <c r="A25" s="27" t="s">
        <v>50</v>
      </c>
      <c r="B25" s="28"/>
      <c r="C25" s="29">
        <f aca="true" t="shared" si="2" ref="C25:Y25">+C12+C24</f>
        <v>517778551</v>
      </c>
      <c r="D25" s="29">
        <f>+D12+D24</f>
        <v>0</v>
      </c>
      <c r="E25" s="30">
        <f t="shared" si="2"/>
        <v>111488064</v>
      </c>
      <c r="F25" s="31">
        <f t="shared" si="2"/>
        <v>6837157246</v>
      </c>
      <c r="G25" s="31">
        <f t="shared" si="2"/>
        <v>125678830</v>
      </c>
      <c r="H25" s="31">
        <f t="shared" si="2"/>
        <v>-6806568</v>
      </c>
      <c r="I25" s="31">
        <f t="shared" si="2"/>
        <v>11875112</v>
      </c>
      <c r="J25" s="31">
        <f t="shared" si="2"/>
        <v>130747374</v>
      </c>
      <c r="K25" s="31">
        <f t="shared" si="2"/>
        <v>55558030</v>
      </c>
      <c r="L25" s="31">
        <f t="shared" si="2"/>
        <v>-27441602</v>
      </c>
      <c r="M25" s="31">
        <f t="shared" si="2"/>
        <v>101196247</v>
      </c>
      <c r="N25" s="31">
        <f t="shared" si="2"/>
        <v>129312675</v>
      </c>
      <c r="O25" s="31">
        <f t="shared" si="2"/>
        <v>-16288898</v>
      </c>
      <c r="P25" s="31">
        <f t="shared" si="2"/>
        <v>-34620179</v>
      </c>
      <c r="Q25" s="31">
        <f t="shared" si="2"/>
        <v>80872676</v>
      </c>
      <c r="R25" s="31">
        <f t="shared" si="2"/>
        <v>29963599</v>
      </c>
      <c r="S25" s="31">
        <f t="shared" si="2"/>
        <v>5563816</v>
      </c>
      <c r="T25" s="31">
        <f t="shared" si="2"/>
        <v>21699098</v>
      </c>
      <c r="U25" s="31">
        <f t="shared" si="2"/>
        <v>-55483688</v>
      </c>
      <c r="V25" s="31">
        <f t="shared" si="2"/>
        <v>-28220774</v>
      </c>
      <c r="W25" s="31">
        <f t="shared" si="2"/>
        <v>261802874</v>
      </c>
      <c r="X25" s="31">
        <f t="shared" si="2"/>
        <v>53176732</v>
      </c>
      <c r="Y25" s="31">
        <f t="shared" si="2"/>
        <v>208626142</v>
      </c>
      <c r="Z25" s="32">
        <f>+IF(X25&lt;&gt;0,+(Y25/X25)*100,0)</f>
        <v>392.32599325584727</v>
      </c>
      <c r="AA25" s="33">
        <f>+AA12+AA24</f>
        <v>6837157246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11367719</v>
      </c>
      <c r="D30" s="18"/>
      <c r="E30" s="19"/>
      <c r="F30" s="20">
        <v>25886957</v>
      </c>
      <c r="G30" s="20"/>
      <c r="H30" s="20"/>
      <c r="I30" s="20"/>
      <c r="J30" s="20"/>
      <c r="K30" s="20"/>
      <c r="L30" s="20"/>
      <c r="M30" s="20">
        <v>-7746173</v>
      </c>
      <c r="N30" s="20">
        <v>-7746173</v>
      </c>
      <c r="O30" s="20"/>
      <c r="P30" s="20"/>
      <c r="Q30" s="20"/>
      <c r="R30" s="20"/>
      <c r="S30" s="20"/>
      <c r="T30" s="20"/>
      <c r="U30" s="20">
        <v>-18123535</v>
      </c>
      <c r="V30" s="20">
        <v>-18123535</v>
      </c>
      <c r="W30" s="20">
        <v>-25869708</v>
      </c>
      <c r="X30" s="20">
        <v>17250</v>
      </c>
      <c r="Y30" s="20">
        <v>-25886958</v>
      </c>
      <c r="Z30" s="21">
        <v>-150069.32</v>
      </c>
      <c r="AA30" s="22">
        <v>25886957</v>
      </c>
    </row>
    <row r="31" spans="1:27" ht="12.75">
      <c r="A31" s="23" t="s">
        <v>55</v>
      </c>
      <c r="B31" s="17"/>
      <c r="C31" s="18">
        <v>1757392</v>
      </c>
      <c r="D31" s="18"/>
      <c r="E31" s="19"/>
      <c r="F31" s="20">
        <v>18658201</v>
      </c>
      <c r="G31" s="20">
        <v>170184</v>
      </c>
      <c r="H31" s="20">
        <v>216426</v>
      </c>
      <c r="I31" s="20">
        <v>-43684</v>
      </c>
      <c r="J31" s="20">
        <v>342926</v>
      </c>
      <c r="K31" s="20">
        <v>29671</v>
      </c>
      <c r="L31" s="20">
        <v>404889</v>
      </c>
      <c r="M31" s="20">
        <v>55853</v>
      </c>
      <c r="N31" s="20">
        <v>490413</v>
      </c>
      <c r="O31" s="20">
        <v>-212532</v>
      </c>
      <c r="P31" s="20">
        <v>218989</v>
      </c>
      <c r="Q31" s="20">
        <v>362383</v>
      </c>
      <c r="R31" s="20">
        <v>368840</v>
      </c>
      <c r="S31" s="20">
        <v>13647</v>
      </c>
      <c r="T31" s="20">
        <v>-16873</v>
      </c>
      <c r="U31" s="20">
        <v>-4914</v>
      </c>
      <c r="V31" s="20">
        <v>-8140</v>
      </c>
      <c r="W31" s="20">
        <v>1194039</v>
      </c>
      <c r="X31" s="20"/>
      <c r="Y31" s="20">
        <v>1194039</v>
      </c>
      <c r="Z31" s="21"/>
      <c r="AA31" s="22">
        <v>18658201</v>
      </c>
    </row>
    <row r="32" spans="1:27" ht="12.75">
      <c r="A32" s="23" t="s">
        <v>56</v>
      </c>
      <c r="B32" s="17"/>
      <c r="C32" s="18">
        <v>232176058</v>
      </c>
      <c r="D32" s="18"/>
      <c r="E32" s="19"/>
      <c r="F32" s="20">
        <v>689796525</v>
      </c>
      <c r="G32" s="20">
        <v>-87383155</v>
      </c>
      <c r="H32" s="20">
        <v>-794158</v>
      </c>
      <c r="I32" s="20">
        <v>20704228</v>
      </c>
      <c r="J32" s="20">
        <v>-67473085</v>
      </c>
      <c r="K32" s="20">
        <v>59395274</v>
      </c>
      <c r="L32" s="20">
        <v>-90587190</v>
      </c>
      <c r="M32" s="20">
        <v>86707361</v>
      </c>
      <c r="N32" s="20">
        <v>55515445</v>
      </c>
      <c r="O32" s="20">
        <v>-53523186</v>
      </c>
      <c r="P32" s="20">
        <v>33534586</v>
      </c>
      <c r="Q32" s="20">
        <v>68506205</v>
      </c>
      <c r="R32" s="20">
        <v>48517605</v>
      </c>
      <c r="S32" s="20">
        <v>-36423291</v>
      </c>
      <c r="T32" s="20">
        <v>-22782317</v>
      </c>
      <c r="U32" s="20">
        <v>-4823626</v>
      </c>
      <c r="V32" s="20">
        <v>-64029234</v>
      </c>
      <c r="W32" s="20">
        <v>-27469269</v>
      </c>
      <c r="X32" s="20"/>
      <c r="Y32" s="20">
        <v>-27469269</v>
      </c>
      <c r="Z32" s="21"/>
      <c r="AA32" s="22">
        <v>689796525</v>
      </c>
    </row>
    <row r="33" spans="1:27" ht="12.75">
      <c r="A33" s="23" t="s">
        <v>57</v>
      </c>
      <c r="B33" s="17"/>
      <c r="C33" s="18">
        <v>-1073100</v>
      </c>
      <c r="D33" s="18"/>
      <c r="E33" s="19"/>
      <c r="F33" s="20">
        <v>49210071</v>
      </c>
      <c r="G33" s="20">
        <v>-217549</v>
      </c>
      <c r="H33" s="20">
        <v>-284837</v>
      </c>
      <c r="I33" s="20">
        <v>-312810</v>
      </c>
      <c r="J33" s="20">
        <v>-815196</v>
      </c>
      <c r="K33" s="20">
        <v>-205190</v>
      </c>
      <c r="L33" s="20">
        <v>-56094</v>
      </c>
      <c r="M33" s="20">
        <v>-247584</v>
      </c>
      <c r="N33" s="20">
        <v>-508868</v>
      </c>
      <c r="O33" s="20">
        <v>-339194</v>
      </c>
      <c r="P33" s="20">
        <v>-135204</v>
      </c>
      <c r="Q33" s="20">
        <v>-235743</v>
      </c>
      <c r="R33" s="20">
        <v>-710141</v>
      </c>
      <c r="S33" s="20">
        <v>-551862</v>
      </c>
      <c r="T33" s="20">
        <v>-269147</v>
      </c>
      <c r="U33" s="20">
        <v>-165601</v>
      </c>
      <c r="V33" s="20">
        <v>-986610</v>
      </c>
      <c r="W33" s="20">
        <v>-3020815</v>
      </c>
      <c r="X33" s="20"/>
      <c r="Y33" s="20">
        <v>-3020815</v>
      </c>
      <c r="Z33" s="21"/>
      <c r="AA33" s="22">
        <v>49210071</v>
      </c>
    </row>
    <row r="34" spans="1:27" ht="12.75">
      <c r="A34" s="27" t="s">
        <v>58</v>
      </c>
      <c r="B34" s="28"/>
      <c r="C34" s="29">
        <f aca="true" t="shared" si="3" ref="C34:Y34">SUM(C29:C33)</f>
        <v>244228069</v>
      </c>
      <c r="D34" s="29">
        <f>SUM(D29:D33)</f>
        <v>0</v>
      </c>
      <c r="E34" s="30">
        <f t="shared" si="3"/>
        <v>0</v>
      </c>
      <c r="F34" s="31">
        <f t="shared" si="3"/>
        <v>783551754</v>
      </c>
      <c r="G34" s="31">
        <f t="shared" si="3"/>
        <v>-87430520</v>
      </c>
      <c r="H34" s="31">
        <f t="shared" si="3"/>
        <v>-862569</v>
      </c>
      <c r="I34" s="31">
        <f t="shared" si="3"/>
        <v>20347734</v>
      </c>
      <c r="J34" s="31">
        <f t="shared" si="3"/>
        <v>-67945355</v>
      </c>
      <c r="K34" s="31">
        <f t="shared" si="3"/>
        <v>59219755</v>
      </c>
      <c r="L34" s="31">
        <f t="shared" si="3"/>
        <v>-90238395</v>
      </c>
      <c r="M34" s="31">
        <f t="shared" si="3"/>
        <v>78769457</v>
      </c>
      <c r="N34" s="31">
        <f t="shared" si="3"/>
        <v>47750817</v>
      </c>
      <c r="O34" s="31">
        <f t="shared" si="3"/>
        <v>-54074912</v>
      </c>
      <c r="P34" s="31">
        <f t="shared" si="3"/>
        <v>33618371</v>
      </c>
      <c r="Q34" s="31">
        <f t="shared" si="3"/>
        <v>68632845</v>
      </c>
      <c r="R34" s="31">
        <f t="shared" si="3"/>
        <v>48176304</v>
      </c>
      <c r="S34" s="31">
        <f t="shared" si="3"/>
        <v>-36961506</v>
      </c>
      <c r="T34" s="31">
        <f t="shared" si="3"/>
        <v>-23068337</v>
      </c>
      <c r="U34" s="31">
        <f t="shared" si="3"/>
        <v>-23117676</v>
      </c>
      <c r="V34" s="31">
        <f t="shared" si="3"/>
        <v>-83147519</v>
      </c>
      <c r="W34" s="31">
        <f t="shared" si="3"/>
        <v>-55165753</v>
      </c>
      <c r="X34" s="31">
        <f t="shared" si="3"/>
        <v>17250</v>
      </c>
      <c r="Y34" s="31">
        <f t="shared" si="3"/>
        <v>-55183003</v>
      </c>
      <c r="Z34" s="32">
        <f>+IF(X34&lt;&gt;0,+(Y34/X34)*100,0)</f>
        <v>-319901.4666666667</v>
      </c>
      <c r="AA34" s="33">
        <f>SUM(AA29:AA33)</f>
        <v>783551754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134022211</v>
      </c>
      <c r="D37" s="18"/>
      <c r="E37" s="19"/>
      <c r="F37" s="20">
        <v>293901520</v>
      </c>
      <c r="G37" s="20"/>
      <c r="H37" s="20"/>
      <c r="I37" s="20"/>
      <c r="J37" s="20"/>
      <c r="K37" s="20"/>
      <c r="L37" s="20"/>
      <c r="M37" s="20">
        <v>-4740800</v>
      </c>
      <c r="N37" s="20">
        <v>-4740800</v>
      </c>
      <c r="O37" s="20"/>
      <c r="P37" s="20"/>
      <c r="Q37" s="20"/>
      <c r="R37" s="20"/>
      <c r="S37" s="20"/>
      <c r="T37" s="20"/>
      <c r="U37" s="20">
        <v>4740800</v>
      </c>
      <c r="V37" s="20">
        <v>4740800</v>
      </c>
      <c r="W37" s="20"/>
      <c r="X37" s="20"/>
      <c r="Y37" s="20"/>
      <c r="Z37" s="21"/>
      <c r="AA37" s="22">
        <v>293901520</v>
      </c>
    </row>
    <row r="38" spans="1:27" ht="12.75">
      <c r="A38" s="23" t="s">
        <v>57</v>
      </c>
      <c r="B38" s="17"/>
      <c r="C38" s="18">
        <v>13416805</v>
      </c>
      <c r="D38" s="18"/>
      <c r="E38" s="19"/>
      <c r="F38" s="20">
        <v>305106154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>
        <v>305106154</v>
      </c>
    </row>
    <row r="39" spans="1:27" ht="12.75">
      <c r="A39" s="27" t="s">
        <v>61</v>
      </c>
      <c r="B39" s="35"/>
      <c r="C39" s="29">
        <f aca="true" t="shared" si="4" ref="C39:Y39">SUM(C37:C38)</f>
        <v>147439016</v>
      </c>
      <c r="D39" s="29">
        <f>SUM(D37:D38)</f>
        <v>0</v>
      </c>
      <c r="E39" s="36">
        <f t="shared" si="4"/>
        <v>0</v>
      </c>
      <c r="F39" s="37">
        <f t="shared" si="4"/>
        <v>599007674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-4740800</v>
      </c>
      <c r="N39" s="37">
        <f t="shared" si="4"/>
        <v>-4740800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4740800</v>
      </c>
      <c r="V39" s="37">
        <f t="shared" si="4"/>
        <v>4740800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599007674</v>
      </c>
    </row>
    <row r="40" spans="1:27" ht="12.75">
      <c r="A40" s="27" t="s">
        <v>62</v>
      </c>
      <c r="B40" s="28"/>
      <c r="C40" s="29">
        <f aca="true" t="shared" si="5" ref="C40:Y40">+C34+C39</f>
        <v>391667085</v>
      </c>
      <c r="D40" s="29">
        <f>+D34+D39</f>
        <v>0</v>
      </c>
      <c r="E40" s="30">
        <f t="shared" si="5"/>
        <v>0</v>
      </c>
      <c r="F40" s="31">
        <f t="shared" si="5"/>
        <v>1382559428</v>
      </c>
      <c r="G40" s="31">
        <f t="shared" si="5"/>
        <v>-87430520</v>
      </c>
      <c r="H40" s="31">
        <f t="shared" si="5"/>
        <v>-862569</v>
      </c>
      <c r="I40" s="31">
        <f t="shared" si="5"/>
        <v>20347734</v>
      </c>
      <c r="J40" s="31">
        <f t="shared" si="5"/>
        <v>-67945355</v>
      </c>
      <c r="K40" s="31">
        <f t="shared" si="5"/>
        <v>59219755</v>
      </c>
      <c r="L40" s="31">
        <f t="shared" si="5"/>
        <v>-90238395</v>
      </c>
      <c r="M40" s="31">
        <f t="shared" si="5"/>
        <v>74028657</v>
      </c>
      <c r="N40" s="31">
        <f t="shared" si="5"/>
        <v>43010017</v>
      </c>
      <c r="O40" s="31">
        <f t="shared" si="5"/>
        <v>-54074912</v>
      </c>
      <c r="P40" s="31">
        <f t="shared" si="5"/>
        <v>33618371</v>
      </c>
      <c r="Q40" s="31">
        <f t="shared" si="5"/>
        <v>68632845</v>
      </c>
      <c r="R40" s="31">
        <f t="shared" si="5"/>
        <v>48176304</v>
      </c>
      <c r="S40" s="31">
        <f t="shared" si="5"/>
        <v>-36961506</v>
      </c>
      <c r="T40" s="31">
        <f t="shared" si="5"/>
        <v>-23068337</v>
      </c>
      <c r="U40" s="31">
        <f t="shared" si="5"/>
        <v>-18376876</v>
      </c>
      <c r="V40" s="31">
        <f t="shared" si="5"/>
        <v>-78406719</v>
      </c>
      <c r="W40" s="31">
        <f t="shared" si="5"/>
        <v>-55165753</v>
      </c>
      <c r="X40" s="31">
        <f t="shared" si="5"/>
        <v>17250</v>
      </c>
      <c r="Y40" s="31">
        <f t="shared" si="5"/>
        <v>-55183003</v>
      </c>
      <c r="Z40" s="32">
        <f>+IF(X40&lt;&gt;0,+(Y40/X40)*100,0)</f>
        <v>-319901.4666666667</v>
      </c>
      <c r="AA40" s="33">
        <f>+AA34+AA39</f>
        <v>1382559428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126111466</v>
      </c>
      <c r="D42" s="43">
        <f>+D25-D40</f>
        <v>0</v>
      </c>
      <c r="E42" s="44">
        <f t="shared" si="6"/>
        <v>111488064</v>
      </c>
      <c r="F42" s="45">
        <f t="shared" si="6"/>
        <v>5454597818</v>
      </c>
      <c r="G42" s="45">
        <f t="shared" si="6"/>
        <v>213109350</v>
      </c>
      <c r="H42" s="45">
        <f t="shared" si="6"/>
        <v>-5943999</v>
      </c>
      <c r="I42" s="45">
        <f t="shared" si="6"/>
        <v>-8472622</v>
      </c>
      <c r="J42" s="45">
        <f t="shared" si="6"/>
        <v>198692729</v>
      </c>
      <c r="K42" s="45">
        <f t="shared" si="6"/>
        <v>-3661725</v>
      </c>
      <c r="L42" s="45">
        <f t="shared" si="6"/>
        <v>62796793</v>
      </c>
      <c r="M42" s="45">
        <f t="shared" si="6"/>
        <v>27167590</v>
      </c>
      <c r="N42" s="45">
        <f t="shared" si="6"/>
        <v>86302658</v>
      </c>
      <c r="O42" s="45">
        <f t="shared" si="6"/>
        <v>37786014</v>
      </c>
      <c r="P42" s="45">
        <f t="shared" si="6"/>
        <v>-68238550</v>
      </c>
      <c r="Q42" s="45">
        <f t="shared" si="6"/>
        <v>12239831</v>
      </c>
      <c r="R42" s="45">
        <f t="shared" si="6"/>
        <v>-18212705</v>
      </c>
      <c r="S42" s="45">
        <f t="shared" si="6"/>
        <v>42525322</v>
      </c>
      <c r="T42" s="45">
        <f t="shared" si="6"/>
        <v>44767435</v>
      </c>
      <c r="U42" s="45">
        <f t="shared" si="6"/>
        <v>-37106812</v>
      </c>
      <c r="V42" s="45">
        <f t="shared" si="6"/>
        <v>50185945</v>
      </c>
      <c r="W42" s="45">
        <f t="shared" si="6"/>
        <v>316968627</v>
      </c>
      <c r="X42" s="45">
        <f t="shared" si="6"/>
        <v>53159482</v>
      </c>
      <c r="Y42" s="45">
        <f t="shared" si="6"/>
        <v>263809145</v>
      </c>
      <c r="Z42" s="46">
        <f>+IF(X42&lt;&gt;0,+(Y42/X42)*100,0)</f>
        <v>496.2598111847666</v>
      </c>
      <c r="AA42" s="47">
        <f>+AA25-AA40</f>
        <v>5454597818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-28782740</v>
      </c>
      <c r="D45" s="18"/>
      <c r="E45" s="19"/>
      <c r="F45" s="20">
        <v>5616560491</v>
      </c>
      <c r="G45" s="20"/>
      <c r="H45" s="20"/>
      <c r="I45" s="20"/>
      <c r="J45" s="20"/>
      <c r="K45" s="20"/>
      <c r="L45" s="20"/>
      <c r="M45" s="20"/>
      <c r="N45" s="20"/>
      <c r="O45" s="20">
        <v>-446742</v>
      </c>
      <c r="P45" s="20"/>
      <c r="Q45" s="20">
        <v>-13087774</v>
      </c>
      <c r="R45" s="20">
        <v>-13534516</v>
      </c>
      <c r="S45" s="20">
        <v>10508934</v>
      </c>
      <c r="T45" s="20"/>
      <c r="U45" s="20"/>
      <c r="V45" s="20">
        <v>10508934</v>
      </c>
      <c r="W45" s="20">
        <v>-3025582</v>
      </c>
      <c r="X45" s="20"/>
      <c r="Y45" s="20">
        <v>-3025582</v>
      </c>
      <c r="Z45" s="48"/>
      <c r="AA45" s="22">
        <v>5616560491</v>
      </c>
    </row>
    <row r="46" spans="1:27" ht="12.75">
      <c r="A46" s="23" t="s">
        <v>67</v>
      </c>
      <c r="B46" s="17"/>
      <c r="C46" s="18">
        <v>31312236</v>
      </c>
      <c r="D46" s="18"/>
      <c r="E46" s="19"/>
      <c r="F46" s="20">
        <v>-329406910</v>
      </c>
      <c r="G46" s="20"/>
      <c r="H46" s="20"/>
      <c r="I46" s="20"/>
      <c r="J46" s="20"/>
      <c r="K46" s="20"/>
      <c r="L46" s="20"/>
      <c r="M46" s="20">
        <v>-1697299</v>
      </c>
      <c r="N46" s="20">
        <v>-1697299</v>
      </c>
      <c r="O46" s="20"/>
      <c r="P46" s="20"/>
      <c r="Q46" s="20"/>
      <c r="R46" s="20"/>
      <c r="S46" s="20"/>
      <c r="T46" s="20"/>
      <c r="U46" s="20">
        <v>1697299</v>
      </c>
      <c r="V46" s="20">
        <v>1697299</v>
      </c>
      <c r="W46" s="20"/>
      <c r="X46" s="20"/>
      <c r="Y46" s="20"/>
      <c r="Z46" s="48"/>
      <c r="AA46" s="22">
        <v>-329406910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2529496</v>
      </c>
      <c r="D48" s="51">
        <f>SUM(D45:D47)</f>
        <v>0</v>
      </c>
      <c r="E48" s="52">
        <f t="shared" si="7"/>
        <v>0</v>
      </c>
      <c r="F48" s="53">
        <f t="shared" si="7"/>
        <v>5287153581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-1697299</v>
      </c>
      <c r="N48" s="53">
        <f t="shared" si="7"/>
        <v>-1697299</v>
      </c>
      <c r="O48" s="53">
        <f t="shared" si="7"/>
        <v>-446742</v>
      </c>
      <c r="P48" s="53">
        <f t="shared" si="7"/>
        <v>0</v>
      </c>
      <c r="Q48" s="53">
        <f t="shared" si="7"/>
        <v>-13087774</v>
      </c>
      <c r="R48" s="53">
        <f t="shared" si="7"/>
        <v>-13534516</v>
      </c>
      <c r="S48" s="53">
        <f t="shared" si="7"/>
        <v>10508934</v>
      </c>
      <c r="T48" s="53">
        <f t="shared" si="7"/>
        <v>0</v>
      </c>
      <c r="U48" s="53">
        <f t="shared" si="7"/>
        <v>1697299</v>
      </c>
      <c r="V48" s="53">
        <f t="shared" si="7"/>
        <v>12206233</v>
      </c>
      <c r="W48" s="53">
        <f t="shared" si="7"/>
        <v>-3025582</v>
      </c>
      <c r="X48" s="53">
        <f t="shared" si="7"/>
        <v>0</v>
      </c>
      <c r="Y48" s="53">
        <f t="shared" si="7"/>
        <v>-3025582</v>
      </c>
      <c r="Z48" s="54">
        <f>+IF(X48&lt;&gt;0,+(Y48/X48)*100,0)</f>
        <v>0</v>
      </c>
      <c r="AA48" s="55">
        <f>SUM(AA45:AA47)</f>
        <v>5287153581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695766</v>
      </c>
      <c r="D6" s="18"/>
      <c r="E6" s="19"/>
      <c r="F6" s="20"/>
      <c r="G6" s="20">
        <v>188201029</v>
      </c>
      <c r="H6" s="20">
        <v>-206796370</v>
      </c>
      <c r="I6" s="20">
        <v>907510</v>
      </c>
      <c r="J6" s="20">
        <v>-17687831</v>
      </c>
      <c r="K6" s="20">
        <v>-7233395</v>
      </c>
      <c r="L6" s="20">
        <v>7053133</v>
      </c>
      <c r="M6" s="20">
        <v>-3187865</v>
      </c>
      <c r="N6" s="20">
        <v>-3368127</v>
      </c>
      <c r="O6" s="20">
        <v>-23125715</v>
      </c>
      <c r="P6" s="20">
        <v>14431929</v>
      </c>
      <c r="Q6" s="20">
        <v>-35058682</v>
      </c>
      <c r="R6" s="20">
        <v>-43752468</v>
      </c>
      <c r="S6" s="20">
        <v>12715985</v>
      </c>
      <c r="T6" s="20">
        <v>22589853</v>
      </c>
      <c r="U6" s="20">
        <v>70475282</v>
      </c>
      <c r="V6" s="20">
        <v>105781120</v>
      </c>
      <c r="W6" s="20">
        <v>40972694</v>
      </c>
      <c r="X6" s="20"/>
      <c r="Y6" s="20">
        <v>40972694</v>
      </c>
      <c r="Z6" s="21"/>
      <c r="AA6" s="22"/>
    </row>
    <row r="7" spans="1:27" ht="12.75">
      <c r="A7" s="23" t="s">
        <v>34</v>
      </c>
      <c r="B7" s="17"/>
      <c r="C7" s="18">
        <v>385605</v>
      </c>
      <c r="D7" s="18"/>
      <c r="E7" s="19"/>
      <c r="F7" s="20"/>
      <c r="G7" s="20">
        <v>298840</v>
      </c>
      <c r="H7" s="20">
        <v>19110149</v>
      </c>
      <c r="I7" s="20">
        <v>-10199240</v>
      </c>
      <c r="J7" s="20">
        <v>9209749</v>
      </c>
      <c r="K7" s="20">
        <v>2769019</v>
      </c>
      <c r="L7" s="20">
        <v>-11602331</v>
      </c>
      <c r="M7" s="20">
        <v>29900000</v>
      </c>
      <c r="N7" s="20">
        <v>21066688</v>
      </c>
      <c r="O7" s="20">
        <v>-7735939</v>
      </c>
      <c r="P7" s="20">
        <v>-12561622</v>
      </c>
      <c r="Q7" s="20">
        <v>81719000</v>
      </c>
      <c r="R7" s="20">
        <v>61421439</v>
      </c>
      <c r="S7" s="20">
        <v>-27000000</v>
      </c>
      <c r="T7" s="20">
        <v>94819</v>
      </c>
      <c r="U7" s="20">
        <v>5178330</v>
      </c>
      <c r="V7" s="20">
        <v>-21726851</v>
      </c>
      <c r="W7" s="20">
        <v>69971025</v>
      </c>
      <c r="X7" s="20"/>
      <c r="Y7" s="20">
        <v>69971025</v>
      </c>
      <c r="Z7" s="21"/>
      <c r="AA7" s="22"/>
    </row>
    <row r="8" spans="1:27" ht="12.75">
      <c r="A8" s="23" t="s">
        <v>35</v>
      </c>
      <c r="B8" s="17"/>
      <c r="C8" s="18">
        <v>789839856</v>
      </c>
      <c r="D8" s="18"/>
      <c r="E8" s="19"/>
      <c r="F8" s="20"/>
      <c r="G8" s="20">
        <v>1325286297</v>
      </c>
      <c r="H8" s="20">
        <v>79761460</v>
      </c>
      <c r="I8" s="20">
        <v>-376076050</v>
      </c>
      <c r="J8" s="20">
        <v>1028971707</v>
      </c>
      <c r="K8" s="20">
        <v>63291722</v>
      </c>
      <c r="L8" s="20">
        <v>72287538</v>
      </c>
      <c r="M8" s="20">
        <v>76304989</v>
      </c>
      <c r="N8" s="20">
        <v>211884249</v>
      </c>
      <c r="O8" s="20">
        <v>80736193</v>
      </c>
      <c r="P8" s="20">
        <v>86568202</v>
      </c>
      <c r="Q8" s="20">
        <v>107931235</v>
      </c>
      <c r="R8" s="20">
        <v>275235630</v>
      </c>
      <c r="S8" s="20">
        <v>93248421</v>
      </c>
      <c r="T8" s="20">
        <v>77066435</v>
      </c>
      <c r="U8" s="20">
        <v>-231118893</v>
      </c>
      <c r="V8" s="20">
        <v>-60804037</v>
      </c>
      <c r="W8" s="20">
        <v>1455287549</v>
      </c>
      <c r="X8" s="20"/>
      <c r="Y8" s="20">
        <v>1455287549</v>
      </c>
      <c r="Z8" s="21"/>
      <c r="AA8" s="22"/>
    </row>
    <row r="9" spans="1:27" ht="12.75">
      <c r="A9" s="23" t="s">
        <v>36</v>
      </c>
      <c r="B9" s="17"/>
      <c r="C9" s="18">
        <v>1882442739</v>
      </c>
      <c r="D9" s="18"/>
      <c r="E9" s="19"/>
      <c r="F9" s="20"/>
      <c r="G9" s="20">
        <v>1798031309</v>
      </c>
      <c r="H9" s="20">
        <v>4880044</v>
      </c>
      <c r="I9" s="20">
        <v>90597466</v>
      </c>
      <c r="J9" s="20">
        <v>1893508819</v>
      </c>
      <c r="K9" s="20">
        <v>13113652</v>
      </c>
      <c r="L9" s="20">
        <v>6030849</v>
      </c>
      <c r="M9" s="20">
        <v>11374834</v>
      </c>
      <c r="N9" s="20">
        <v>30519335</v>
      </c>
      <c r="O9" s="20">
        <v>8356768</v>
      </c>
      <c r="P9" s="20">
        <v>5376125</v>
      </c>
      <c r="Q9" s="20">
        <v>20536260</v>
      </c>
      <c r="R9" s="20">
        <v>34269153</v>
      </c>
      <c r="S9" s="20">
        <v>4471943</v>
      </c>
      <c r="T9" s="20">
        <v>-13273149</v>
      </c>
      <c r="U9" s="20">
        <v>15290114</v>
      </c>
      <c r="V9" s="20">
        <v>6488908</v>
      </c>
      <c r="W9" s="20">
        <v>1964786215</v>
      </c>
      <c r="X9" s="20"/>
      <c r="Y9" s="20">
        <v>1964786215</v>
      </c>
      <c r="Z9" s="21"/>
      <c r="AA9" s="22"/>
    </row>
    <row r="10" spans="1:27" ht="12.75">
      <c r="A10" s="23" t="s">
        <v>37</v>
      </c>
      <c r="B10" s="17"/>
      <c r="C10" s="18">
        <v>1078796</v>
      </c>
      <c r="D10" s="18"/>
      <c r="E10" s="19"/>
      <c r="F10" s="20"/>
      <c r="G10" s="24">
        <v>1078796</v>
      </c>
      <c r="H10" s="24"/>
      <c r="I10" s="24"/>
      <c r="J10" s="20">
        <v>1078796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1078796</v>
      </c>
      <c r="X10" s="20"/>
      <c r="Y10" s="24">
        <v>1078796</v>
      </c>
      <c r="Z10" s="25"/>
      <c r="AA10" s="26"/>
    </row>
    <row r="11" spans="1:27" ht="12.75">
      <c r="A11" s="23" t="s">
        <v>38</v>
      </c>
      <c r="B11" s="17"/>
      <c r="C11" s="18">
        <v>8848970</v>
      </c>
      <c r="D11" s="18"/>
      <c r="E11" s="19"/>
      <c r="F11" s="20"/>
      <c r="G11" s="20">
        <v>9980776</v>
      </c>
      <c r="H11" s="20"/>
      <c r="I11" s="20">
        <v>-1131806</v>
      </c>
      <c r="J11" s="20">
        <v>8848970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8848970</v>
      </c>
      <c r="X11" s="20"/>
      <c r="Y11" s="20">
        <v>8848970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2683291732</v>
      </c>
      <c r="D12" s="29">
        <f>SUM(D6:D11)</f>
        <v>0</v>
      </c>
      <c r="E12" s="30">
        <f t="shared" si="0"/>
        <v>0</v>
      </c>
      <c r="F12" s="31">
        <f t="shared" si="0"/>
        <v>0</v>
      </c>
      <c r="G12" s="31">
        <f t="shared" si="0"/>
        <v>3322877047</v>
      </c>
      <c r="H12" s="31">
        <f t="shared" si="0"/>
        <v>-103044717</v>
      </c>
      <c r="I12" s="31">
        <f t="shared" si="0"/>
        <v>-295902120</v>
      </c>
      <c r="J12" s="31">
        <f t="shared" si="0"/>
        <v>2923930210</v>
      </c>
      <c r="K12" s="31">
        <f t="shared" si="0"/>
        <v>71940998</v>
      </c>
      <c r="L12" s="31">
        <f t="shared" si="0"/>
        <v>73769189</v>
      </c>
      <c r="M12" s="31">
        <f t="shared" si="0"/>
        <v>114391958</v>
      </c>
      <c r="N12" s="31">
        <f t="shared" si="0"/>
        <v>260102145</v>
      </c>
      <c r="O12" s="31">
        <f t="shared" si="0"/>
        <v>58231307</v>
      </c>
      <c r="P12" s="31">
        <f t="shared" si="0"/>
        <v>93814634</v>
      </c>
      <c r="Q12" s="31">
        <f t="shared" si="0"/>
        <v>175127813</v>
      </c>
      <c r="R12" s="31">
        <f t="shared" si="0"/>
        <v>327173754</v>
      </c>
      <c r="S12" s="31">
        <f t="shared" si="0"/>
        <v>83436349</v>
      </c>
      <c r="T12" s="31">
        <f t="shared" si="0"/>
        <v>86477958</v>
      </c>
      <c r="U12" s="31">
        <f t="shared" si="0"/>
        <v>-140175167</v>
      </c>
      <c r="V12" s="31">
        <f t="shared" si="0"/>
        <v>29739140</v>
      </c>
      <c r="W12" s="31">
        <f t="shared" si="0"/>
        <v>3540945249</v>
      </c>
      <c r="X12" s="31">
        <f t="shared" si="0"/>
        <v>0</v>
      </c>
      <c r="Y12" s="31">
        <f t="shared" si="0"/>
        <v>3540945249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988456831</v>
      </c>
      <c r="D17" s="18"/>
      <c r="E17" s="19"/>
      <c r="F17" s="20"/>
      <c r="G17" s="20">
        <v>942630501</v>
      </c>
      <c r="H17" s="20"/>
      <c r="I17" s="20"/>
      <c r="J17" s="20">
        <v>942630501</v>
      </c>
      <c r="K17" s="20">
        <v>45826330</v>
      </c>
      <c r="L17" s="20"/>
      <c r="M17" s="20"/>
      <c r="N17" s="20">
        <v>45826330</v>
      </c>
      <c r="O17" s="20"/>
      <c r="P17" s="20"/>
      <c r="Q17" s="20">
        <v>7224304</v>
      </c>
      <c r="R17" s="20">
        <v>7224304</v>
      </c>
      <c r="S17" s="20"/>
      <c r="T17" s="20"/>
      <c r="U17" s="20"/>
      <c r="V17" s="20"/>
      <c r="W17" s="20">
        <v>995681135</v>
      </c>
      <c r="X17" s="20"/>
      <c r="Y17" s="20">
        <v>995681135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4069768017</v>
      </c>
      <c r="D19" s="18"/>
      <c r="E19" s="19">
        <v>3860072177</v>
      </c>
      <c r="F19" s="20">
        <v>4064495241</v>
      </c>
      <c r="G19" s="20">
        <v>4523801557</v>
      </c>
      <c r="H19" s="20">
        <v>35219081</v>
      </c>
      <c r="I19" s="20">
        <v>6289347</v>
      </c>
      <c r="J19" s="20">
        <v>4565309985</v>
      </c>
      <c r="K19" s="20">
        <v>-456015971</v>
      </c>
      <c r="L19" s="20">
        <v>12052223</v>
      </c>
      <c r="M19" s="20">
        <v>5797795</v>
      </c>
      <c r="N19" s="20">
        <v>-438165953</v>
      </c>
      <c r="O19" s="20">
        <v>1480519</v>
      </c>
      <c r="P19" s="20">
        <v>3494317</v>
      </c>
      <c r="Q19" s="20">
        <v>31886238</v>
      </c>
      <c r="R19" s="20">
        <v>36861074</v>
      </c>
      <c r="S19" s="20">
        <v>652031</v>
      </c>
      <c r="T19" s="20">
        <v>500064</v>
      </c>
      <c r="U19" s="20">
        <v>15893349</v>
      </c>
      <c r="V19" s="20">
        <v>17045444</v>
      </c>
      <c r="W19" s="20">
        <v>4181050550</v>
      </c>
      <c r="X19" s="20">
        <v>4064495241</v>
      </c>
      <c r="Y19" s="20">
        <v>116555309</v>
      </c>
      <c r="Z19" s="21">
        <v>2.87</v>
      </c>
      <c r="AA19" s="22">
        <v>4064495241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>
        <v>7104349</v>
      </c>
      <c r="D23" s="18"/>
      <c r="E23" s="19"/>
      <c r="F23" s="20"/>
      <c r="G23" s="24">
        <v>7104349</v>
      </c>
      <c r="H23" s="24"/>
      <c r="I23" s="24"/>
      <c r="J23" s="20">
        <v>7104349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7104349</v>
      </c>
      <c r="X23" s="20"/>
      <c r="Y23" s="24">
        <v>7104349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5065329197</v>
      </c>
      <c r="D24" s="29">
        <f>SUM(D15:D23)</f>
        <v>0</v>
      </c>
      <c r="E24" s="36">
        <f t="shared" si="1"/>
        <v>3860072177</v>
      </c>
      <c r="F24" s="37">
        <f t="shared" si="1"/>
        <v>4064495241</v>
      </c>
      <c r="G24" s="37">
        <f t="shared" si="1"/>
        <v>5473536407</v>
      </c>
      <c r="H24" s="37">
        <f t="shared" si="1"/>
        <v>35219081</v>
      </c>
      <c r="I24" s="37">
        <f t="shared" si="1"/>
        <v>6289347</v>
      </c>
      <c r="J24" s="37">
        <f t="shared" si="1"/>
        <v>5515044835</v>
      </c>
      <c r="K24" s="37">
        <f t="shared" si="1"/>
        <v>-410189641</v>
      </c>
      <c r="L24" s="37">
        <f t="shared" si="1"/>
        <v>12052223</v>
      </c>
      <c r="M24" s="37">
        <f t="shared" si="1"/>
        <v>5797795</v>
      </c>
      <c r="N24" s="37">
        <f t="shared" si="1"/>
        <v>-392339623</v>
      </c>
      <c r="O24" s="37">
        <f t="shared" si="1"/>
        <v>1480519</v>
      </c>
      <c r="P24" s="37">
        <f t="shared" si="1"/>
        <v>3494317</v>
      </c>
      <c r="Q24" s="37">
        <f t="shared" si="1"/>
        <v>39110542</v>
      </c>
      <c r="R24" s="37">
        <f t="shared" si="1"/>
        <v>44085378</v>
      </c>
      <c r="S24" s="37">
        <f t="shared" si="1"/>
        <v>652031</v>
      </c>
      <c r="T24" s="37">
        <f t="shared" si="1"/>
        <v>500064</v>
      </c>
      <c r="U24" s="37">
        <f t="shared" si="1"/>
        <v>15893349</v>
      </c>
      <c r="V24" s="37">
        <f t="shared" si="1"/>
        <v>17045444</v>
      </c>
      <c r="W24" s="37">
        <f t="shared" si="1"/>
        <v>5183836034</v>
      </c>
      <c r="X24" s="37">
        <f t="shared" si="1"/>
        <v>4064495241</v>
      </c>
      <c r="Y24" s="37">
        <f t="shared" si="1"/>
        <v>1119340793</v>
      </c>
      <c r="Z24" s="38">
        <f>+IF(X24&lt;&gt;0,+(Y24/X24)*100,0)</f>
        <v>27.53947849929344</v>
      </c>
      <c r="AA24" s="39">
        <f>SUM(AA15:AA23)</f>
        <v>4064495241</v>
      </c>
    </row>
    <row r="25" spans="1:27" ht="12.75">
      <c r="A25" s="27" t="s">
        <v>50</v>
      </c>
      <c r="B25" s="28"/>
      <c r="C25" s="29">
        <f aca="true" t="shared" si="2" ref="C25:Y25">+C12+C24</f>
        <v>7748620929</v>
      </c>
      <c r="D25" s="29">
        <f>+D12+D24</f>
        <v>0</v>
      </c>
      <c r="E25" s="30">
        <f t="shared" si="2"/>
        <v>3860072177</v>
      </c>
      <c r="F25" s="31">
        <f t="shared" si="2"/>
        <v>4064495241</v>
      </c>
      <c r="G25" s="31">
        <f t="shared" si="2"/>
        <v>8796413454</v>
      </c>
      <c r="H25" s="31">
        <f t="shared" si="2"/>
        <v>-67825636</v>
      </c>
      <c r="I25" s="31">
        <f t="shared" si="2"/>
        <v>-289612773</v>
      </c>
      <c r="J25" s="31">
        <f t="shared" si="2"/>
        <v>8438975045</v>
      </c>
      <c r="K25" s="31">
        <f t="shared" si="2"/>
        <v>-338248643</v>
      </c>
      <c r="L25" s="31">
        <f t="shared" si="2"/>
        <v>85821412</v>
      </c>
      <c r="M25" s="31">
        <f t="shared" si="2"/>
        <v>120189753</v>
      </c>
      <c r="N25" s="31">
        <f t="shared" si="2"/>
        <v>-132237478</v>
      </c>
      <c r="O25" s="31">
        <f t="shared" si="2"/>
        <v>59711826</v>
      </c>
      <c r="P25" s="31">
        <f t="shared" si="2"/>
        <v>97308951</v>
      </c>
      <c r="Q25" s="31">
        <f t="shared" si="2"/>
        <v>214238355</v>
      </c>
      <c r="R25" s="31">
        <f t="shared" si="2"/>
        <v>371259132</v>
      </c>
      <c r="S25" s="31">
        <f t="shared" si="2"/>
        <v>84088380</v>
      </c>
      <c r="T25" s="31">
        <f t="shared" si="2"/>
        <v>86978022</v>
      </c>
      <c r="U25" s="31">
        <f t="shared" si="2"/>
        <v>-124281818</v>
      </c>
      <c r="V25" s="31">
        <f t="shared" si="2"/>
        <v>46784584</v>
      </c>
      <c r="W25" s="31">
        <f t="shared" si="2"/>
        <v>8724781283</v>
      </c>
      <c r="X25" s="31">
        <f t="shared" si="2"/>
        <v>4064495241</v>
      </c>
      <c r="Y25" s="31">
        <f t="shared" si="2"/>
        <v>4660286042</v>
      </c>
      <c r="Z25" s="32">
        <f>+IF(X25&lt;&gt;0,+(Y25/X25)*100,0)</f>
        <v>114.65842043533591</v>
      </c>
      <c r="AA25" s="33">
        <f>+AA12+AA24</f>
        <v>4064495241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39753679</v>
      </c>
      <c r="D31" s="18"/>
      <c r="E31" s="19"/>
      <c r="F31" s="20"/>
      <c r="G31" s="20">
        <v>40400069</v>
      </c>
      <c r="H31" s="20">
        <v>55303</v>
      </c>
      <c r="I31" s="20">
        <v>-444842</v>
      </c>
      <c r="J31" s="20">
        <v>40010530</v>
      </c>
      <c r="K31" s="20">
        <v>50672</v>
      </c>
      <c r="L31" s="20">
        <v>89317</v>
      </c>
      <c r="M31" s="20">
        <v>5495</v>
      </c>
      <c r="N31" s="20">
        <v>145484</v>
      </c>
      <c r="O31" s="20">
        <v>70486</v>
      </c>
      <c r="P31" s="20">
        <v>145663</v>
      </c>
      <c r="Q31" s="20">
        <v>67489</v>
      </c>
      <c r="R31" s="20">
        <v>283638</v>
      </c>
      <c r="S31" s="20">
        <v>37035</v>
      </c>
      <c r="T31" s="20">
        <v>-2850</v>
      </c>
      <c r="U31" s="20">
        <v>19844</v>
      </c>
      <c r="V31" s="20">
        <v>54029</v>
      </c>
      <c r="W31" s="20">
        <v>40493681</v>
      </c>
      <c r="X31" s="20"/>
      <c r="Y31" s="20">
        <v>40493681</v>
      </c>
      <c r="Z31" s="21"/>
      <c r="AA31" s="22"/>
    </row>
    <row r="32" spans="1:27" ht="12.75">
      <c r="A32" s="23" t="s">
        <v>56</v>
      </c>
      <c r="B32" s="17"/>
      <c r="C32" s="18">
        <v>7263540670</v>
      </c>
      <c r="D32" s="18"/>
      <c r="E32" s="19">
        <v>4262870305</v>
      </c>
      <c r="F32" s="20">
        <v>4262870305</v>
      </c>
      <c r="G32" s="20">
        <v>5788675406</v>
      </c>
      <c r="H32" s="20">
        <v>-179384052</v>
      </c>
      <c r="I32" s="20">
        <v>702975407</v>
      </c>
      <c r="J32" s="20">
        <v>6312266761</v>
      </c>
      <c r="K32" s="20">
        <v>801413810</v>
      </c>
      <c r="L32" s="20">
        <v>27056071</v>
      </c>
      <c r="M32" s="20">
        <v>8116460</v>
      </c>
      <c r="N32" s="20">
        <v>836586341</v>
      </c>
      <c r="O32" s="20">
        <v>-28225002</v>
      </c>
      <c r="P32" s="20">
        <v>107815853</v>
      </c>
      <c r="Q32" s="20">
        <v>-2000959</v>
      </c>
      <c r="R32" s="20">
        <v>77589892</v>
      </c>
      <c r="S32" s="20">
        <v>38180759</v>
      </c>
      <c r="T32" s="20">
        <v>-17777615</v>
      </c>
      <c r="U32" s="20">
        <v>150259492</v>
      </c>
      <c r="V32" s="20">
        <v>170662636</v>
      </c>
      <c r="W32" s="20">
        <v>7397105630</v>
      </c>
      <c r="X32" s="20">
        <v>4262870305</v>
      </c>
      <c r="Y32" s="20">
        <v>3134235325</v>
      </c>
      <c r="Z32" s="21">
        <v>73.52</v>
      </c>
      <c r="AA32" s="22">
        <v>4262870305</v>
      </c>
    </row>
    <row r="33" spans="1:27" ht="12.75">
      <c r="A33" s="23" t="s">
        <v>57</v>
      </c>
      <c r="B33" s="17"/>
      <c r="C33" s="18">
        <v>531877285</v>
      </c>
      <c r="D33" s="18"/>
      <c r="E33" s="19"/>
      <c r="F33" s="20"/>
      <c r="G33" s="20">
        <v>535110755</v>
      </c>
      <c r="H33" s="20"/>
      <c r="I33" s="20">
        <v>-3233470</v>
      </c>
      <c r="J33" s="20">
        <v>531877285</v>
      </c>
      <c r="K33" s="20"/>
      <c r="L33" s="20"/>
      <c r="M33" s="20"/>
      <c r="N33" s="20"/>
      <c r="O33" s="20"/>
      <c r="P33" s="20"/>
      <c r="Q33" s="20">
        <v>2741762</v>
      </c>
      <c r="R33" s="20">
        <v>2741762</v>
      </c>
      <c r="S33" s="20"/>
      <c r="T33" s="20"/>
      <c r="U33" s="20"/>
      <c r="V33" s="20"/>
      <c r="W33" s="20">
        <v>534619047</v>
      </c>
      <c r="X33" s="20"/>
      <c r="Y33" s="20">
        <v>534619047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7835171634</v>
      </c>
      <c r="D34" s="29">
        <f>SUM(D29:D33)</f>
        <v>0</v>
      </c>
      <c r="E34" s="30">
        <f t="shared" si="3"/>
        <v>4262870305</v>
      </c>
      <c r="F34" s="31">
        <f t="shared" si="3"/>
        <v>4262870305</v>
      </c>
      <c r="G34" s="31">
        <f t="shared" si="3"/>
        <v>6364186230</v>
      </c>
      <c r="H34" s="31">
        <f t="shared" si="3"/>
        <v>-179328749</v>
      </c>
      <c r="I34" s="31">
        <f t="shared" si="3"/>
        <v>699297095</v>
      </c>
      <c r="J34" s="31">
        <f t="shared" si="3"/>
        <v>6884154576</v>
      </c>
      <c r="K34" s="31">
        <f t="shared" si="3"/>
        <v>801464482</v>
      </c>
      <c r="L34" s="31">
        <f t="shared" si="3"/>
        <v>27145388</v>
      </c>
      <c r="M34" s="31">
        <f t="shared" si="3"/>
        <v>8121955</v>
      </c>
      <c r="N34" s="31">
        <f t="shared" si="3"/>
        <v>836731825</v>
      </c>
      <c r="O34" s="31">
        <f t="shared" si="3"/>
        <v>-28154516</v>
      </c>
      <c r="P34" s="31">
        <f t="shared" si="3"/>
        <v>107961516</v>
      </c>
      <c r="Q34" s="31">
        <f t="shared" si="3"/>
        <v>808292</v>
      </c>
      <c r="R34" s="31">
        <f t="shared" si="3"/>
        <v>80615292</v>
      </c>
      <c r="S34" s="31">
        <f t="shared" si="3"/>
        <v>38217794</v>
      </c>
      <c r="T34" s="31">
        <f t="shared" si="3"/>
        <v>-17780465</v>
      </c>
      <c r="U34" s="31">
        <f t="shared" si="3"/>
        <v>150279336</v>
      </c>
      <c r="V34" s="31">
        <f t="shared" si="3"/>
        <v>170716665</v>
      </c>
      <c r="W34" s="31">
        <f t="shared" si="3"/>
        <v>7972218358</v>
      </c>
      <c r="X34" s="31">
        <f t="shared" si="3"/>
        <v>4262870305</v>
      </c>
      <c r="Y34" s="31">
        <f t="shared" si="3"/>
        <v>3709348053</v>
      </c>
      <c r="Z34" s="32">
        <f>+IF(X34&lt;&gt;0,+(Y34/X34)*100,0)</f>
        <v>87.01526876502052</v>
      </c>
      <c r="AA34" s="33">
        <f>SUM(AA29:AA33)</f>
        <v>4262870305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7835171634</v>
      </c>
      <c r="D40" s="29">
        <f>+D34+D39</f>
        <v>0</v>
      </c>
      <c r="E40" s="30">
        <f t="shared" si="5"/>
        <v>4262870305</v>
      </c>
      <c r="F40" s="31">
        <f t="shared" si="5"/>
        <v>4262870305</v>
      </c>
      <c r="G40" s="31">
        <f t="shared" si="5"/>
        <v>6364186230</v>
      </c>
      <c r="H40" s="31">
        <f t="shared" si="5"/>
        <v>-179328749</v>
      </c>
      <c r="I40" s="31">
        <f t="shared" si="5"/>
        <v>699297095</v>
      </c>
      <c r="J40" s="31">
        <f t="shared" si="5"/>
        <v>6884154576</v>
      </c>
      <c r="K40" s="31">
        <f t="shared" si="5"/>
        <v>801464482</v>
      </c>
      <c r="L40" s="31">
        <f t="shared" si="5"/>
        <v>27145388</v>
      </c>
      <c r="M40" s="31">
        <f t="shared" si="5"/>
        <v>8121955</v>
      </c>
      <c r="N40" s="31">
        <f t="shared" si="5"/>
        <v>836731825</v>
      </c>
      <c r="O40" s="31">
        <f t="shared" si="5"/>
        <v>-28154516</v>
      </c>
      <c r="P40" s="31">
        <f t="shared" si="5"/>
        <v>107961516</v>
      </c>
      <c r="Q40" s="31">
        <f t="shared" si="5"/>
        <v>808292</v>
      </c>
      <c r="R40" s="31">
        <f t="shared" si="5"/>
        <v>80615292</v>
      </c>
      <c r="S40" s="31">
        <f t="shared" si="5"/>
        <v>38217794</v>
      </c>
      <c r="T40" s="31">
        <f t="shared" si="5"/>
        <v>-17780465</v>
      </c>
      <c r="U40" s="31">
        <f t="shared" si="5"/>
        <v>150279336</v>
      </c>
      <c r="V40" s="31">
        <f t="shared" si="5"/>
        <v>170716665</v>
      </c>
      <c r="W40" s="31">
        <f t="shared" si="5"/>
        <v>7972218358</v>
      </c>
      <c r="X40" s="31">
        <f t="shared" si="5"/>
        <v>4262870305</v>
      </c>
      <c r="Y40" s="31">
        <f t="shared" si="5"/>
        <v>3709348053</v>
      </c>
      <c r="Z40" s="32">
        <f>+IF(X40&lt;&gt;0,+(Y40/X40)*100,0)</f>
        <v>87.01526876502052</v>
      </c>
      <c r="AA40" s="33">
        <f>+AA34+AA39</f>
        <v>4262870305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-86550705</v>
      </c>
      <c r="D42" s="43">
        <f>+D25-D40</f>
        <v>0</v>
      </c>
      <c r="E42" s="44">
        <f t="shared" si="6"/>
        <v>-402798128</v>
      </c>
      <c r="F42" s="45">
        <f t="shared" si="6"/>
        <v>-198375064</v>
      </c>
      <c r="G42" s="45">
        <f t="shared" si="6"/>
        <v>2432227224</v>
      </c>
      <c r="H42" s="45">
        <f t="shared" si="6"/>
        <v>111503113</v>
      </c>
      <c r="I42" s="45">
        <f t="shared" si="6"/>
        <v>-988909868</v>
      </c>
      <c r="J42" s="45">
        <f t="shared" si="6"/>
        <v>1554820469</v>
      </c>
      <c r="K42" s="45">
        <f t="shared" si="6"/>
        <v>-1139713125</v>
      </c>
      <c r="L42" s="45">
        <f t="shared" si="6"/>
        <v>58676024</v>
      </c>
      <c r="M42" s="45">
        <f t="shared" si="6"/>
        <v>112067798</v>
      </c>
      <c r="N42" s="45">
        <f t="shared" si="6"/>
        <v>-968969303</v>
      </c>
      <c r="O42" s="45">
        <f t="shared" si="6"/>
        <v>87866342</v>
      </c>
      <c r="P42" s="45">
        <f t="shared" si="6"/>
        <v>-10652565</v>
      </c>
      <c r="Q42" s="45">
        <f t="shared" si="6"/>
        <v>213430063</v>
      </c>
      <c r="R42" s="45">
        <f t="shared" si="6"/>
        <v>290643840</v>
      </c>
      <c r="S42" s="45">
        <f t="shared" si="6"/>
        <v>45870586</v>
      </c>
      <c r="T42" s="45">
        <f t="shared" si="6"/>
        <v>104758487</v>
      </c>
      <c r="U42" s="45">
        <f t="shared" si="6"/>
        <v>-274561154</v>
      </c>
      <c r="V42" s="45">
        <f t="shared" si="6"/>
        <v>-123932081</v>
      </c>
      <c r="W42" s="45">
        <f t="shared" si="6"/>
        <v>752562925</v>
      </c>
      <c r="X42" s="45">
        <f t="shared" si="6"/>
        <v>-198375064</v>
      </c>
      <c r="Y42" s="45">
        <f t="shared" si="6"/>
        <v>950937989</v>
      </c>
      <c r="Z42" s="46">
        <f>+IF(X42&lt;&gt;0,+(Y42/X42)*100,0)</f>
        <v>-479.363670929931</v>
      </c>
      <c r="AA42" s="47">
        <f>+AA25-AA40</f>
        <v>-198375064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1417623970</v>
      </c>
      <c r="D45" s="18"/>
      <c r="E45" s="19">
        <v>-402798128</v>
      </c>
      <c r="F45" s="20">
        <v>-402798128</v>
      </c>
      <c r="G45" s="20">
        <v>2432227226</v>
      </c>
      <c r="H45" s="20">
        <v>111503118</v>
      </c>
      <c r="I45" s="20">
        <v>-988909873</v>
      </c>
      <c r="J45" s="20">
        <v>1554820471</v>
      </c>
      <c r="K45" s="20">
        <v>-1139713119</v>
      </c>
      <c r="L45" s="20">
        <v>58676023</v>
      </c>
      <c r="M45" s="20">
        <v>112067802</v>
      </c>
      <c r="N45" s="20">
        <v>-968969294</v>
      </c>
      <c r="O45" s="20">
        <v>87866344</v>
      </c>
      <c r="P45" s="20">
        <v>-10652566</v>
      </c>
      <c r="Q45" s="20">
        <v>213430060</v>
      </c>
      <c r="R45" s="20">
        <v>290643838</v>
      </c>
      <c r="S45" s="20">
        <v>45870584</v>
      </c>
      <c r="T45" s="20">
        <v>104758488</v>
      </c>
      <c r="U45" s="20"/>
      <c r="V45" s="20">
        <v>150629072</v>
      </c>
      <c r="W45" s="20">
        <v>1027124087</v>
      </c>
      <c r="X45" s="20">
        <v>-402798128</v>
      </c>
      <c r="Y45" s="20">
        <v>1429922215</v>
      </c>
      <c r="Z45" s="48">
        <v>-355</v>
      </c>
      <c r="AA45" s="22">
        <v>-402798128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1417623970</v>
      </c>
      <c r="D48" s="51">
        <f>SUM(D45:D47)</f>
        <v>0</v>
      </c>
      <c r="E48" s="52">
        <f t="shared" si="7"/>
        <v>-402798128</v>
      </c>
      <c r="F48" s="53">
        <f t="shared" si="7"/>
        <v>-402798128</v>
      </c>
      <c r="G48" s="53">
        <f t="shared" si="7"/>
        <v>2432227226</v>
      </c>
      <c r="H48" s="53">
        <f t="shared" si="7"/>
        <v>111503118</v>
      </c>
      <c r="I48" s="53">
        <f t="shared" si="7"/>
        <v>-988909873</v>
      </c>
      <c r="J48" s="53">
        <f t="shared" si="7"/>
        <v>1554820471</v>
      </c>
      <c r="K48" s="53">
        <f t="shared" si="7"/>
        <v>-1139713119</v>
      </c>
      <c r="L48" s="53">
        <f t="shared" si="7"/>
        <v>58676023</v>
      </c>
      <c r="M48" s="53">
        <f t="shared" si="7"/>
        <v>112067802</v>
      </c>
      <c r="N48" s="53">
        <f t="shared" si="7"/>
        <v>-968969294</v>
      </c>
      <c r="O48" s="53">
        <f t="shared" si="7"/>
        <v>87866344</v>
      </c>
      <c r="P48" s="53">
        <f t="shared" si="7"/>
        <v>-10652566</v>
      </c>
      <c r="Q48" s="53">
        <f t="shared" si="7"/>
        <v>213430060</v>
      </c>
      <c r="R48" s="53">
        <f t="shared" si="7"/>
        <v>290643838</v>
      </c>
      <c r="S48" s="53">
        <f t="shared" si="7"/>
        <v>45870584</v>
      </c>
      <c r="T48" s="53">
        <f t="shared" si="7"/>
        <v>104758488</v>
      </c>
      <c r="U48" s="53">
        <f t="shared" si="7"/>
        <v>0</v>
      </c>
      <c r="V48" s="53">
        <f t="shared" si="7"/>
        <v>150629072</v>
      </c>
      <c r="W48" s="53">
        <f t="shared" si="7"/>
        <v>1027124087</v>
      </c>
      <c r="X48" s="53">
        <f t="shared" si="7"/>
        <v>-402798128</v>
      </c>
      <c r="Y48" s="53">
        <f t="shared" si="7"/>
        <v>1429922215</v>
      </c>
      <c r="Z48" s="54">
        <f>+IF(X48&lt;&gt;0,+(Y48/X48)*100,0)</f>
        <v>-354.9972344955883</v>
      </c>
      <c r="AA48" s="55">
        <f>SUM(AA45:AA47)</f>
        <v>-402798128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284440926</v>
      </c>
      <c r="D6" s="18"/>
      <c r="E6" s="19">
        <v>-1233039651</v>
      </c>
      <c r="F6" s="20">
        <v>470046658</v>
      </c>
      <c r="G6" s="20">
        <v>82418243</v>
      </c>
      <c r="H6" s="20">
        <v>-8240001</v>
      </c>
      <c r="I6" s="20">
        <v>-214933559</v>
      </c>
      <c r="J6" s="20">
        <v>-140755317</v>
      </c>
      <c r="K6" s="20">
        <v>40898620</v>
      </c>
      <c r="L6" s="20">
        <v>16067222</v>
      </c>
      <c r="M6" s="20">
        <v>-14714004</v>
      </c>
      <c r="N6" s="20">
        <v>42251838</v>
      </c>
      <c r="O6" s="20">
        <v>108796181</v>
      </c>
      <c r="P6" s="20">
        <v>-35318814</v>
      </c>
      <c r="Q6" s="20">
        <v>-89655969</v>
      </c>
      <c r="R6" s="20">
        <v>-16178602</v>
      </c>
      <c r="S6" s="20">
        <v>130679666</v>
      </c>
      <c r="T6" s="20">
        <v>75818271</v>
      </c>
      <c r="U6" s="20">
        <v>-1913955</v>
      </c>
      <c r="V6" s="20">
        <v>204583982</v>
      </c>
      <c r="W6" s="20">
        <v>89901901</v>
      </c>
      <c r="X6" s="20">
        <v>-92557078</v>
      </c>
      <c r="Y6" s="20">
        <v>182458979</v>
      </c>
      <c r="Z6" s="21">
        <v>-197.13</v>
      </c>
      <c r="AA6" s="22">
        <v>470046658</v>
      </c>
    </row>
    <row r="7" spans="1:27" ht="12.75">
      <c r="A7" s="23" t="s">
        <v>34</v>
      </c>
      <c r="B7" s="17"/>
      <c r="C7" s="18">
        <v>-450000000</v>
      </c>
      <c r="D7" s="18"/>
      <c r="E7" s="19"/>
      <c r="F7" s="20"/>
      <c r="G7" s="20"/>
      <c r="H7" s="20"/>
      <c r="I7" s="20">
        <v>166000000</v>
      </c>
      <c r="J7" s="20">
        <v>166000000</v>
      </c>
      <c r="K7" s="20"/>
      <c r="L7" s="20"/>
      <c r="M7" s="20">
        <v>-33000000</v>
      </c>
      <c r="N7" s="20">
        <v>-33000000</v>
      </c>
      <c r="O7" s="20"/>
      <c r="P7" s="20"/>
      <c r="Q7" s="20">
        <v>246000000</v>
      </c>
      <c r="R7" s="20">
        <v>246000000</v>
      </c>
      <c r="S7" s="20"/>
      <c r="T7" s="20">
        <v>-100000000</v>
      </c>
      <c r="U7" s="20">
        <v>-132000000</v>
      </c>
      <c r="V7" s="20">
        <v>-232000000</v>
      </c>
      <c r="W7" s="20">
        <v>147000000</v>
      </c>
      <c r="X7" s="20"/>
      <c r="Y7" s="20">
        <v>147000000</v>
      </c>
      <c r="Z7" s="21"/>
      <c r="AA7" s="22"/>
    </row>
    <row r="8" spans="1:27" ht="12.75">
      <c r="A8" s="23" t="s">
        <v>35</v>
      </c>
      <c r="B8" s="17"/>
      <c r="C8" s="18">
        <v>86970842</v>
      </c>
      <c r="D8" s="18"/>
      <c r="E8" s="19">
        <v>940621397</v>
      </c>
      <c r="F8" s="20">
        <v>394561647</v>
      </c>
      <c r="G8" s="20">
        <v>24241518</v>
      </c>
      <c r="H8" s="20">
        <v>-17601333</v>
      </c>
      <c r="I8" s="20">
        <v>3023052</v>
      </c>
      <c r="J8" s="20">
        <v>9663237</v>
      </c>
      <c r="K8" s="20">
        <v>-58364486</v>
      </c>
      <c r="L8" s="20">
        <v>-10490746</v>
      </c>
      <c r="M8" s="20">
        <v>2016002</v>
      </c>
      <c r="N8" s="20">
        <v>-66839230</v>
      </c>
      <c r="O8" s="20">
        <v>-566447</v>
      </c>
      <c r="P8" s="20">
        <v>989027</v>
      </c>
      <c r="Q8" s="20">
        <v>11736949</v>
      </c>
      <c r="R8" s="20">
        <v>12159529</v>
      </c>
      <c r="S8" s="20">
        <v>4212155</v>
      </c>
      <c r="T8" s="20">
        <v>8096512</v>
      </c>
      <c r="U8" s="20">
        <v>9694847</v>
      </c>
      <c r="V8" s="20">
        <v>22003514</v>
      </c>
      <c r="W8" s="20">
        <v>-23012950</v>
      </c>
      <c r="X8" s="20">
        <v>269708833</v>
      </c>
      <c r="Y8" s="20">
        <v>-292721783</v>
      </c>
      <c r="Z8" s="21">
        <v>-108.53</v>
      </c>
      <c r="AA8" s="22">
        <v>394561647</v>
      </c>
    </row>
    <row r="9" spans="1:27" ht="12.75">
      <c r="A9" s="23" t="s">
        <v>36</v>
      </c>
      <c r="B9" s="17"/>
      <c r="C9" s="18">
        <v>15167471</v>
      </c>
      <c r="D9" s="18"/>
      <c r="E9" s="19">
        <v>-42932600</v>
      </c>
      <c r="F9" s="20">
        <v>8813095</v>
      </c>
      <c r="G9" s="20">
        <v>-16576423</v>
      </c>
      <c r="H9" s="20">
        <v>3027861</v>
      </c>
      <c r="I9" s="20">
        <v>-12811763</v>
      </c>
      <c r="J9" s="20">
        <v>-26360325</v>
      </c>
      <c r="K9" s="20">
        <v>8570332</v>
      </c>
      <c r="L9" s="20">
        <v>-12355162</v>
      </c>
      <c r="M9" s="20">
        <v>6992598</v>
      </c>
      <c r="N9" s="20">
        <v>3207768</v>
      </c>
      <c r="O9" s="20">
        <v>-4291793</v>
      </c>
      <c r="P9" s="20">
        <v>300959</v>
      </c>
      <c r="Q9" s="20">
        <v>2976988</v>
      </c>
      <c r="R9" s="20">
        <v>-1013846</v>
      </c>
      <c r="S9" s="20">
        <v>812290</v>
      </c>
      <c r="T9" s="20">
        <v>3062056</v>
      </c>
      <c r="U9" s="20">
        <v>-5441358</v>
      </c>
      <c r="V9" s="20">
        <v>-1567012</v>
      </c>
      <c r="W9" s="20">
        <v>-25733415</v>
      </c>
      <c r="X9" s="20">
        <v>-42932600</v>
      </c>
      <c r="Y9" s="20">
        <v>17199185</v>
      </c>
      <c r="Z9" s="21">
        <v>-40.06</v>
      </c>
      <c r="AA9" s="22">
        <v>8813095</v>
      </c>
    </row>
    <row r="10" spans="1:27" ht="12.75">
      <c r="A10" s="23" t="s">
        <v>37</v>
      </c>
      <c r="B10" s="17"/>
      <c r="C10" s="18">
        <v>151592</v>
      </c>
      <c r="D10" s="18"/>
      <c r="E10" s="19"/>
      <c r="F10" s="20">
        <v>1038755</v>
      </c>
      <c r="G10" s="24">
        <v>-698400</v>
      </c>
      <c r="H10" s="24">
        <v>1420</v>
      </c>
      <c r="I10" s="24">
        <v>-8172</v>
      </c>
      <c r="J10" s="20">
        <v>-705152</v>
      </c>
      <c r="K10" s="24">
        <v>-173151</v>
      </c>
      <c r="L10" s="24">
        <v>-2130</v>
      </c>
      <c r="M10" s="20">
        <v>12956</v>
      </c>
      <c r="N10" s="24">
        <v>-162325</v>
      </c>
      <c r="O10" s="24">
        <v>-101477</v>
      </c>
      <c r="P10" s="24">
        <v>87140</v>
      </c>
      <c r="Q10" s="20">
        <v>32074</v>
      </c>
      <c r="R10" s="24">
        <v>17737</v>
      </c>
      <c r="S10" s="24">
        <v>-19818</v>
      </c>
      <c r="T10" s="20">
        <v>10920</v>
      </c>
      <c r="U10" s="24">
        <v>-21032</v>
      </c>
      <c r="V10" s="24">
        <v>-29930</v>
      </c>
      <c r="W10" s="24">
        <v>-879670</v>
      </c>
      <c r="X10" s="20"/>
      <c r="Y10" s="24">
        <v>-879670</v>
      </c>
      <c r="Z10" s="25"/>
      <c r="AA10" s="26">
        <v>1038755</v>
      </c>
    </row>
    <row r="11" spans="1:27" ht="12.75">
      <c r="A11" s="23" t="s">
        <v>38</v>
      </c>
      <c r="B11" s="17"/>
      <c r="C11" s="18">
        <v>-15490896</v>
      </c>
      <c r="D11" s="18"/>
      <c r="E11" s="19"/>
      <c r="F11" s="20">
        <v>60765534</v>
      </c>
      <c r="G11" s="20">
        <v>841254</v>
      </c>
      <c r="H11" s="20">
        <v>-1038957</v>
      </c>
      <c r="I11" s="20">
        <v>-288654</v>
      </c>
      <c r="J11" s="20">
        <v>-486357</v>
      </c>
      <c r="K11" s="20">
        <v>1438558</v>
      </c>
      <c r="L11" s="20">
        <v>-842588</v>
      </c>
      <c r="M11" s="20">
        <v>1199596</v>
      </c>
      <c r="N11" s="20">
        <v>1795566</v>
      </c>
      <c r="O11" s="20">
        <v>344431</v>
      </c>
      <c r="P11" s="20">
        <v>-2002630</v>
      </c>
      <c r="Q11" s="20">
        <v>-118800</v>
      </c>
      <c r="R11" s="20">
        <v>-1776999</v>
      </c>
      <c r="S11" s="20">
        <v>2749823</v>
      </c>
      <c r="T11" s="20">
        <v>-2103319</v>
      </c>
      <c r="U11" s="20">
        <v>-1758161</v>
      </c>
      <c r="V11" s="20">
        <v>-1111657</v>
      </c>
      <c r="W11" s="20">
        <v>-1579447</v>
      </c>
      <c r="X11" s="20">
        <v>-66252473</v>
      </c>
      <c r="Y11" s="20">
        <v>64673026</v>
      </c>
      <c r="Z11" s="21">
        <v>-97.62</v>
      </c>
      <c r="AA11" s="22">
        <v>60765534</v>
      </c>
    </row>
    <row r="12" spans="1:27" ht="12.75">
      <c r="A12" s="27" t="s">
        <v>39</v>
      </c>
      <c r="B12" s="28"/>
      <c r="C12" s="29">
        <f aca="true" t="shared" si="0" ref="C12:Y12">SUM(C6:C11)</f>
        <v>-78760065</v>
      </c>
      <c r="D12" s="29">
        <f>SUM(D6:D11)</f>
        <v>0</v>
      </c>
      <c r="E12" s="30">
        <f t="shared" si="0"/>
        <v>-335350854</v>
      </c>
      <c r="F12" s="31">
        <f t="shared" si="0"/>
        <v>935225689</v>
      </c>
      <c r="G12" s="31">
        <f t="shared" si="0"/>
        <v>90226192</v>
      </c>
      <c r="H12" s="31">
        <f t="shared" si="0"/>
        <v>-23851010</v>
      </c>
      <c r="I12" s="31">
        <f t="shared" si="0"/>
        <v>-59019096</v>
      </c>
      <c r="J12" s="31">
        <f t="shared" si="0"/>
        <v>7356086</v>
      </c>
      <c r="K12" s="31">
        <f t="shared" si="0"/>
        <v>-7630127</v>
      </c>
      <c r="L12" s="31">
        <f t="shared" si="0"/>
        <v>-7623404</v>
      </c>
      <c r="M12" s="31">
        <f t="shared" si="0"/>
        <v>-37492852</v>
      </c>
      <c r="N12" s="31">
        <f t="shared" si="0"/>
        <v>-52746383</v>
      </c>
      <c r="O12" s="31">
        <f t="shared" si="0"/>
        <v>104180895</v>
      </c>
      <c r="P12" s="31">
        <f t="shared" si="0"/>
        <v>-35944318</v>
      </c>
      <c r="Q12" s="31">
        <f t="shared" si="0"/>
        <v>170971242</v>
      </c>
      <c r="R12" s="31">
        <f t="shared" si="0"/>
        <v>239207819</v>
      </c>
      <c r="S12" s="31">
        <f t="shared" si="0"/>
        <v>138434116</v>
      </c>
      <c r="T12" s="31">
        <f t="shared" si="0"/>
        <v>-15115560</v>
      </c>
      <c r="U12" s="31">
        <f t="shared" si="0"/>
        <v>-131439659</v>
      </c>
      <c r="V12" s="31">
        <f t="shared" si="0"/>
        <v>-8121103</v>
      </c>
      <c r="W12" s="31">
        <f t="shared" si="0"/>
        <v>185696419</v>
      </c>
      <c r="X12" s="31">
        <f t="shared" si="0"/>
        <v>67966682</v>
      </c>
      <c r="Y12" s="31">
        <f t="shared" si="0"/>
        <v>117729737</v>
      </c>
      <c r="Z12" s="32">
        <f>+IF(X12&lt;&gt;0,+(Y12/X12)*100,0)</f>
        <v>173.21683733215048</v>
      </c>
      <c r="AA12" s="33">
        <f>SUM(AA6:AA11)</f>
        <v>935225689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-1221600</v>
      </c>
      <c r="D15" s="18"/>
      <c r="E15" s="19"/>
      <c r="F15" s="20">
        <v>37045041</v>
      </c>
      <c r="G15" s="20">
        <v>-34417942</v>
      </c>
      <c r="H15" s="20">
        <v>-35242</v>
      </c>
      <c r="I15" s="20">
        <v>24203</v>
      </c>
      <c r="J15" s="20">
        <v>-34428981</v>
      </c>
      <c r="K15" s="20">
        <v>-34846</v>
      </c>
      <c r="L15" s="20">
        <v>-101993</v>
      </c>
      <c r="M15" s="20">
        <v>-29608</v>
      </c>
      <c r="N15" s="20">
        <v>-166447</v>
      </c>
      <c r="O15" s="20">
        <v>-1566</v>
      </c>
      <c r="P15" s="20">
        <v>-23607</v>
      </c>
      <c r="Q15" s="20">
        <v>32640</v>
      </c>
      <c r="R15" s="20">
        <v>7467</v>
      </c>
      <c r="S15" s="20">
        <v>-137519</v>
      </c>
      <c r="T15" s="20">
        <v>-100438</v>
      </c>
      <c r="U15" s="20">
        <v>27455</v>
      </c>
      <c r="V15" s="20">
        <v>-210502</v>
      </c>
      <c r="W15" s="20">
        <v>-34798463</v>
      </c>
      <c r="X15" s="20"/>
      <c r="Y15" s="20">
        <v>-34798463</v>
      </c>
      <c r="Z15" s="21"/>
      <c r="AA15" s="22">
        <v>37045041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-169070</v>
      </c>
      <c r="D17" s="18"/>
      <c r="E17" s="19">
        <v>300000</v>
      </c>
      <c r="F17" s="20">
        <v>151813204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>
        <v>-168937</v>
      </c>
      <c r="V17" s="20">
        <v>-168937</v>
      </c>
      <c r="W17" s="20">
        <v>-168937</v>
      </c>
      <c r="X17" s="20">
        <v>-169540</v>
      </c>
      <c r="Y17" s="20">
        <v>603</v>
      </c>
      <c r="Z17" s="21">
        <v>-0.36</v>
      </c>
      <c r="AA17" s="22">
        <v>151813204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103614489</v>
      </c>
      <c r="D19" s="18"/>
      <c r="E19" s="19">
        <v>344072281</v>
      </c>
      <c r="F19" s="20">
        <v>3099505086</v>
      </c>
      <c r="G19" s="20">
        <v>-9038193</v>
      </c>
      <c r="H19" s="20">
        <v>-10057996</v>
      </c>
      <c r="I19" s="20">
        <v>12946768</v>
      </c>
      <c r="J19" s="20">
        <v>-6149421</v>
      </c>
      <c r="K19" s="20">
        <v>-3425930</v>
      </c>
      <c r="L19" s="20">
        <v>-4051912</v>
      </c>
      <c r="M19" s="20">
        <v>19835989</v>
      </c>
      <c r="N19" s="20">
        <v>12358147</v>
      </c>
      <c r="O19" s="20">
        <v>-23488018</v>
      </c>
      <c r="P19" s="20">
        <v>-10057285</v>
      </c>
      <c r="Q19" s="20">
        <v>-3260456</v>
      </c>
      <c r="R19" s="20">
        <v>-36805759</v>
      </c>
      <c r="S19" s="20">
        <v>-4867201</v>
      </c>
      <c r="T19" s="20">
        <v>-1159415</v>
      </c>
      <c r="U19" s="20">
        <v>37203868</v>
      </c>
      <c r="V19" s="20">
        <v>31177252</v>
      </c>
      <c r="W19" s="20">
        <v>580219</v>
      </c>
      <c r="X19" s="20">
        <v>129403215</v>
      </c>
      <c r="Y19" s="20">
        <v>-128822996</v>
      </c>
      <c r="Z19" s="21">
        <v>-99.55</v>
      </c>
      <c r="AA19" s="22">
        <v>3099505086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755745</v>
      </c>
      <c r="D22" s="18"/>
      <c r="E22" s="19">
        <v>400000</v>
      </c>
      <c r="F22" s="20">
        <v>2136777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>
        <v>-666303</v>
      </c>
      <c r="V22" s="20">
        <v>-666303</v>
      </c>
      <c r="W22" s="20">
        <v>-666303</v>
      </c>
      <c r="X22" s="20"/>
      <c r="Y22" s="20">
        <v>-666303</v>
      </c>
      <c r="Z22" s="21"/>
      <c r="AA22" s="22">
        <v>2136777</v>
      </c>
    </row>
    <row r="23" spans="1:27" ht="12.75">
      <c r="A23" s="23" t="s">
        <v>48</v>
      </c>
      <c r="B23" s="17"/>
      <c r="C23" s="18"/>
      <c r="D23" s="18"/>
      <c r="E23" s="19"/>
      <c r="F23" s="20">
        <v>4236000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>
        <v>4236000</v>
      </c>
    </row>
    <row r="24" spans="1:27" ht="12.75">
      <c r="A24" s="27" t="s">
        <v>49</v>
      </c>
      <c r="B24" s="35"/>
      <c r="C24" s="29">
        <f aca="true" t="shared" si="1" ref="C24:Y24">SUM(C15:C23)</f>
        <v>102979564</v>
      </c>
      <c r="D24" s="29">
        <f>SUM(D15:D23)</f>
        <v>0</v>
      </c>
      <c r="E24" s="36">
        <f t="shared" si="1"/>
        <v>344772281</v>
      </c>
      <c r="F24" s="37">
        <f t="shared" si="1"/>
        <v>3294736108</v>
      </c>
      <c r="G24" s="37">
        <f t="shared" si="1"/>
        <v>-43456135</v>
      </c>
      <c r="H24" s="37">
        <f t="shared" si="1"/>
        <v>-10093238</v>
      </c>
      <c r="I24" s="37">
        <f t="shared" si="1"/>
        <v>12970971</v>
      </c>
      <c r="J24" s="37">
        <f t="shared" si="1"/>
        <v>-40578402</v>
      </c>
      <c r="K24" s="37">
        <f t="shared" si="1"/>
        <v>-3460776</v>
      </c>
      <c r="L24" s="37">
        <f t="shared" si="1"/>
        <v>-4153905</v>
      </c>
      <c r="M24" s="37">
        <f t="shared" si="1"/>
        <v>19806381</v>
      </c>
      <c r="N24" s="37">
        <f t="shared" si="1"/>
        <v>12191700</v>
      </c>
      <c r="O24" s="37">
        <f t="shared" si="1"/>
        <v>-23489584</v>
      </c>
      <c r="P24" s="37">
        <f t="shared" si="1"/>
        <v>-10080892</v>
      </c>
      <c r="Q24" s="37">
        <f t="shared" si="1"/>
        <v>-3227816</v>
      </c>
      <c r="R24" s="37">
        <f t="shared" si="1"/>
        <v>-36798292</v>
      </c>
      <c r="S24" s="37">
        <f t="shared" si="1"/>
        <v>-5004720</v>
      </c>
      <c r="T24" s="37">
        <f t="shared" si="1"/>
        <v>-1259853</v>
      </c>
      <c r="U24" s="37">
        <f t="shared" si="1"/>
        <v>36396083</v>
      </c>
      <c r="V24" s="37">
        <f t="shared" si="1"/>
        <v>30131510</v>
      </c>
      <c r="W24" s="37">
        <f t="shared" si="1"/>
        <v>-35053484</v>
      </c>
      <c r="X24" s="37">
        <f t="shared" si="1"/>
        <v>129233675</v>
      </c>
      <c r="Y24" s="37">
        <f t="shared" si="1"/>
        <v>-164287159</v>
      </c>
      <c r="Z24" s="38">
        <f>+IF(X24&lt;&gt;0,+(Y24/X24)*100,0)</f>
        <v>-127.12410987306522</v>
      </c>
      <c r="AA24" s="39">
        <f>SUM(AA15:AA23)</f>
        <v>3294736108</v>
      </c>
    </row>
    <row r="25" spans="1:27" ht="12.75">
      <c r="A25" s="27" t="s">
        <v>50</v>
      </c>
      <c r="B25" s="28"/>
      <c r="C25" s="29">
        <f aca="true" t="shared" si="2" ref="C25:Y25">+C12+C24</f>
        <v>24219499</v>
      </c>
      <c r="D25" s="29">
        <f>+D12+D24</f>
        <v>0</v>
      </c>
      <c r="E25" s="30">
        <f t="shared" si="2"/>
        <v>9421427</v>
      </c>
      <c r="F25" s="31">
        <f t="shared" si="2"/>
        <v>4229961797</v>
      </c>
      <c r="G25" s="31">
        <f t="shared" si="2"/>
        <v>46770057</v>
      </c>
      <c r="H25" s="31">
        <f t="shared" si="2"/>
        <v>-33944248</v>
      </c>
      <c r="I25" s="31">
        <f t="shared" si="2"/>
        <v>-46048125</v>
      </c>
      <c r="J25" s="31">
        <f t="shared" si="2"/>
        <v>-33222316</v>
      </c>
      <c r="K25" s="31">
        <f t="shared" si="2"/>
        <v>-11090903</v>
      </c>
      <c r="L25" s="31">
        <f t="shared" si="2"/>
        <v>-11777309</v>
      </c>
      <c r="M25" s="31">
        <f t="shared" si="2"/>
        <v>-17686471</v>
      </c>
      <c r="N25" s="31">
        <f t="shared" si="2"/>
        <v>-40554683</v>
      </c>
      <c r="O25" s="31">
        <f t="shared" si="2"/>
        <v>80691311</v>
      </c>
      <c r="P25" s="31">
        <f t="shared" si="2"/>
        <v>-46025210</v>
      </c>
      <c r="Q25" s="31">
        <f t="shared" si="2"/>
        <v>167743426</v>
      </c>
      <c r="R25" s="31">
        <f t="shared" si="2"/>
        <v>202409527</v>
      </c>
      <c r="S25" s="31">
        <f t="shared" si="2"/>
        <v>133429396</v>
      </c>
      <c r="T25" s="31">
        <f t="shared" si="2"/>
        <v>-16375413</v>
      </c>
      <c r="U25" s="31">
        <f t="shared" si="2"/>
        <v>-95043576</v>
      </c>
      <c r="V25" s="31">
        <f t="shared" si="2"/>
        <v>22010407</v>
      </c>
      <c r="W25" s="31">
        <f t="shared" si="2"/>
        <v>150642935</v>
      </c>
      <c r="X25" s="31">
        <f t="shared" si="2"/>
        <v>197200357</v>
      </c>
      <c r="Y25" s="31">
        <f t="shared" si="2"/>
        <v>-46557422</v>
      </c>
      <c r="Z25" s="32">
        <f>+IF(X25&lt;&gt;0,+(Y25/X25)*100,0)</f>
        <v>-23.609197624322757</v>
      </c>
      <c r="AA25" s="33">
        <f>+AA12+AA24</f>
        <v>4229961797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30244136</v>
      </c>
      <c r="D30" s="18"/>
      <c r="E30" s="19"/>
      <c r="F30" s="20">
        <v>360086332</v>
      </c>
      <c r="G30" s="20"/>
      <c r="H30" s="20"/>
      <c r="I30" s="20"/>
      <c r="J30" s="20"/>
      <c r="K30" s="20"/>
      <c r="L30" s="20"/>
      <c r="M30" s="20">
        <v>-19486768</v>
      </c>
      <c r="N30" s="20">
        <v>-19486768</v>
      </c>
      <c r="O30" s="20"/>
      <c r="P30" s="20"/>
      <c r="Q30" s="20"/>
      <c r="R30" s="20"/>
      <c r="S30" s="20"/>
      <c r="T30" s="20"/>
      <c r="U30" s="20">
        <v>-19076734</v>
      </c>
      <c r="V30" s="20">
        <v>-19076734</v>
      </c>
      <c r="W30" s="20">
        <v>-38563502</v>
      </c>
      <c r="X30" s="20"/>
      <c r="Y30" s="20">
        <v>-38563502</v>
      </c>
      <c r="Z30" s="21"/>
      <c r="AA30" s="22">
        <v>360086332</v>
      </c>
    </row>
    <row r="31" spans="1:27" ht="12.75">
      <c r="A31" s="23" t="s">
        <v>55</v>
      </c>
      <c r="B31" s="17"/>
      <c r="C31" s="18">
        <v>1203454</v>
      </c>
      <c r="D31" s="18"/>
      <c r="E31" s="19"/>
      <c r="F31" s="20">
        <v>37545703</v>
      </c>
      <c r="G31" s="20">
        <v>402478</v>
      </c>
      <c r="H31" s="20">
        <v>78556</v>
      </c>
      <c r="I31" s="20">
        <v>111079</v>
      </c>
      <c r="J31" s="20">
        <v>592113</v>
      </c>
      <c r="K31" s="20">
        <v>189600</v>
      </c>
      <c r="L31" s="20">
        <v>331008</v>
      </c>
      <c r="M31" s="20">
        <v>211712</v>
      </c>
      <c r="N31" s="20">
        <v>732320</v>
      </c>
      <c r="O31" s="20">
        <v>325256</v>
      </c>
      <c r="P31" s="20">
        <v>-18615</v>
      </c>
      <c r="Q31" s="20">
        <v>226579</v>
      </c>
      <c r="R31" s="20">
        <v>533220</v>
      </c>
      <c r="S31" s="20">
        <v>-34461</v>
      </c>
      <c r="T31" s="20">
        <v>15200</v>
      </c>
      <c r="U31" s="20">
        <v>118929</v>
      </c>
      <c r="V31" s="20">
        <v>99668</v>
      </c>
      <c r="W31" s="20">
        <v>1957321</v>
      </c>
      <c r="X31" s="20"/>
      <c r="Y31" s="20">
        <v>1957321</v>
      </c>
      <c r="Z31" s="21"/>
      <c r="AA31" s="22">
        <v>37545703</v>
      </c>
    </row>
    <row r="32" spans="1:27" ht="12.75">
      <c r="A32" s="23" t="s">
        <v>56</v>
      </c>
      <c r="B32" s="17"/>
      <c r="C32" s="18">
        <v>-183172955</v>
      </c>
      <c r="D32" s="18"/>
      <c r="E32" s="19">
        <v>13913522</v>
      </c>
      <c r="F32" s="20">
        <v>430702776</v>
      </c>
      <c r="G32" s="20">
        <v>9687860</v>
      </c>
      <c r="H32" s="20">
        <v>-9959423</v>
      </c>
      <c r="I32" s="20">
        <v>-61409538</v>
      </c>
      <c r="J32" s="20">
        <v>-61681101</v>
      </c>
      <c r="K32" s="20">
        <v>16423254</v>
      </c>
      <c r="L32" s="20">
        <v>24126195</v>
      </c>
      <c r="M32" s="20">
        <v>7458009</v>
      </c>
      <c r="N32" s="20">
        <v>48007458</v>
      </c>
      <c r="O32" s="20">
        <v>93052407</v>
      </c>
      <c r="P32" s="20">
        <v>-184128240</v>
      </c>
      <c r="Q32" s="20">
        <v>203239167</v>
      </c>
      <c r="R32" s="20">
        <v>112163334</v>
      </c>
      <c r="S32" s="20">
        <v>151935075</v>
      </c>
      <c r="T32" s="20">
        <v>16769907</v>
      </c>
      <c r="U32" s="20">
        <v>-22026773</v>
      </c>
      <c r="V32" s="20">
        <v>146678209</v>
      </c>
      <c r="W32" s="20">
        <v>245167900</v>
      </c>
      <c r="X32" s="20">
        <v>148007886</v>
      </c>
      <c r="Y32" s="20">
        <v>97160014</v>
      </c>
      <c r="Z32" s="21">
        <v>65.65</v>
      </c>
      <c r="AA32" s="22">
        <v>430702776</v>
      </c>
    </row>
    <row r="33" spans="1:27" ht="12.75">
      <c r="A33" s="23" t="s">
        <v>57</v>
      </c>
      <c r="B33" s="17"/>
      <c r="C33" s="18">
        <v>37314380</v>
      </c>
      <c r="D33" s="18"/>
      <c r="E33" s="19"/>
      <c r="F33" s="20">
        <v>152500223</v>
      </c>
      <c r="G33" s="20"/>
      <c r="H33" s="20">
        <v>-12212</v>
      </c>
      <c r="I33" s="20"/>
      <c r="J33" s="20">
        <v>-12212</v>
      </c>
      <c r="K33" s="20">
        <v>-22499</v>
      </c>
      <c r="L33" s="20"/>
      <c r="M33" s="20"/>
      <c r="N33" s="20">
        <v>-22499</v>
      </c>
      <c r="O33" s="20"/>
      <c r="P33" s="20"/>
      <c r="Q33" s="20">
        <v>-65554</v>
      </c>
      <c r="R33" s="20">
        <v>-65554</v>
      </c>
      <c r="S33" s="20">
        <v>-141280</v>
      </c>
      <c r="T33" s="20">
        <v>-31569</v>
      </c>
      <c r="U33" s="20"/>
      <c r="V33" s="20">
        <v>-172849</v>
      </c>
      <c r="W33" s="20">
        <v>-273114</v>
      </c>
      <c r="X33" s="20">
        <v>26796334</v>
      </c>
      <c r="Y33" s="20">
        <v>-27069448</v>
      </c>
      <c r="Z33" s="21">
        <v>-101.02</v>
      </c>
      <c r="AA33" s="22">
        <v>152500223</v>
      </c>
    </row>
    <row r="34" spans="1:27" ht="12.75">
      <c r="A34" s="27" t="s">
        <v>58</v>
      </c>
      <c r="B34" s="28"/>
      <c r="C34" s="29">
        <f aca="true" t="shared" si="3" ref="C34:Y34">SUM(C29:C33)</f>
        <v>-114410985</v>
      </c>
      <c r="D34" s="29">
        <f>SUM(D29:D33)</f>
        <v>0</v>
      </c>
      <c r="E34" s="30">
        <f t="shared" si="3"/>
        <v>13913522</v>
      </c>
      <c r="F34" s="31">
        <f t="shared" si="3"/>
        <v>980835034</v>
      </c>
      <c r="G34" s="31">
        <f t="shared" si="3"/>
        <v>10090338</v>
      </c>
      <c r="H34" s="31">
        <f t="shared" si="3"/>
        <v>-9893079</v>
      </c>
      <c r="I34" s="31">
        <f t="shared" si="3"/>
        <v>-61298459</v>
      </c>
      <c r="J34" s="31">
        <f t="shared" si="3"/>
        <v>-61101200</v>
      </c>
      <c r="K34" s="31">
        <f t="shared" si="3"/>
        <v>16590355</v>
      </c>
      <c r="L34" s="31">
        <f t="shared" si="3"/>
        <v>24457203</v>
      </c>
      <c r="M34" s="31">
        <f t="shared" si="3"/>
        <v>-11817047</v>
      </c>
      <c r="N34" s="31">
        <f t="shared" si="3"/>
        <v>29230511</v>
      </c>
      <c r="O34" s="31">
        <f t="shared" si="3"/>
        <v>93377663</v>
      </c>
      <c r="P34" s="31">
        <f t="shared" si="3"/>
        <v>-184146855</v>
      </c>
      <c r="Q34" s="31">
        <f t="shared" si="3"/>
        <v>203400192</v>
      </c>
      <c r="R34" s="31">
        <f t="shared" si="3"/>
        <v>112631000</v>
      </c>
      <c r="S34" s="31">
        <f t="shared" si="3"/>
        <v>151759334</v>
      </c>
      <c r="T34" s="31">
        <f t="shared" si="3"/>
        <v>16753538</v>
      </c>
      <c r="U34" s="31">
        <f t="shared" si="3"/>
        <v>-40984578</v>
      </c>
      <c r="V34" s="31">
        <f t="shared" si="3"/>
        <v>127528294</v>
      </c>
      <c r="W34" s="31">
        <f t="shared" si="3"/>
        <v>208288605</v>
      </c>
      <c r="X34" s="31">
        <f t="shared" si="3"/>
        <v>174804220</v>
      </c>
      <c r="Y34" s="31">
        <f t="shared" si="3"/>
        <v>33484385</v>
      </c>
      <c r="Z34" s="32">
        <f>+IF(X34&lt;&gt;0,+(Y34/X34)*100,0)</f>
        <v>19.155364212603104</v>
      </c>
      <c r="AA34" s="33">
        <f>SUM(AA29:AA33)</f>
        <v>980835034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-4715093</v>
      </c>
      <c r="D37" s="18"/>
      <c r="E37" s="19"/>
      <c r="F37" s="20">
        <v>3438013</v>
      </c>
      <c r="G37" s="20"/>
      <c r="H37" s="20"/>
      <c r="I37" s="20"/>
      <c r="J37" s="20"/>
      <c r="K37" s="20"/>
      <c r="L37" s="20"/>
      <c r="M37" s="20">
        <v>-1450021</v>
      </c>
      <c r="N37" s="20">
        <v>-1450021</v>
      </c>
      <c r="O37" s="20"/>
      <c r="P37" s="20"/>
      <c r="Q37" s="20"/>
      <c r="R37" s="20"/>
      <c r="S37" s="20"/>
      <c r="T37" s="20"/>
      <c r="U37" s="20">
        <v>-962726</v>
      </c>
      <c r="V37" s="20">
        <v>-962726</v>
      </c>
      <c r="W37" s="20">
        <v>-2412747</v>
      </c>
      <c r="X37" s="20"/>
      <c r="Y37" s="20">
        <v>-2412747</v>
      </c>
      <c r="Z37" s="21"/>
      <c r="AA37" s="22">
        <v>3438013</v>
      </c>
    </row>
    <row r="38" spans="1:27" ht="12.75">
      <c r="A38" s="23" t="s">
        <v>57</v>
      </c>
      <c r="B38" s="17"/>
      <c r="C38" s="18">
        <v>13099278</v>
      </c>
      <c r="D38" s="18"/>
      <c r="E38" s="19"/>
      <c r="F38" s="20">
        <v>142677401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>
        <v>142677401</v>
      </c>
    </row>
    <row r="39" spans="1:27" ht="12.75">
      <c r="A39" s="27" t="s">
        <v>61</v>
      </c>
      <c r="B39" s="35"/>
      <c r="C39" s="29">
        <f aca="true" t="shared" si="4" ref="C39:Y39">SUM(C37:C38)</f>
        <v>8384185</v>
      </c>
      <c r="D39" s="29">
        <f>SUM(D37:D38)</f>
        <v>0</v>
      </c>
      <c r="E39" s="36">
        <f t="shared" si="4"/>
        <v>0</v>
      </c>
      <c r="F39" s="37">
        <f t="shared" si="4"/>
        <v>146115414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-1450021</v>
      </c>
      <c r="N39" s="37">
        <f t="shared" si="4"/>
        <v>-1450021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-962726</v>
      </c>
      <c r="V39" s="37">
        <f t="shared" si="4"/>
        <v>-962726</v>
      </c>
      <c r="W39" s="37">
        <f t="shared" si="4"/>
        <v>-2412747</v>
      </c>
      <c r="X39" s="37">
        <f t="shared" si="4"/>
        <v>0</v>
      </c>
      <c r="Y39" s="37">
        <f t="shared" si="4"/>
        <v>-2412747</v>
      </c>
      <c r="Z39" s="38">
        <f>+IF(X39&lt;&gt;0,+(Y39/X39)*100,0)</f>
        <v>0</v>
      </c>
      <c r="AA39" s="39">
        <f>SUM(AA37:AA38)</f>
        <v>146115414</v>
      </c>
    </row>
    <row r="40" spans="1:27" ht="12.75">
      <c r="A40" s="27" t="s">
        <v>62</v>
      </c>
      <c r="B40" s="28"/>
      <c r="C40" s="29">
        <f aca="true" t="shared" si="5" ref="C40:Y40">+C34+C39</f>
        <v>-106026800</v>
      </c>
      <c r="D40" s="29">
        <f>+D34+D39</f>
        <v>0</v>
      </c>
      <c r="E40" s="30">
        <f t="shared" si="5"/>
        <v>13913522</v>
      </c>
      <c r="F40" s="31">
        <f t="shared" si="5"/>
        <v>1126950448</v>
      </c>
      <c r="G40" s="31">
        <f t="shared" si="5"/>
        <v>10090338</v>
      </c>
      <c r="H40" s="31">
        <f t="shared" si="5"/>
        <v>-9893079</v>
      </c>
      <c r="I40" s="31">
        <f t="shared" si="5"/>
        <v>-61298459</v>
      </c>
      <c r="J40" s="31">
        <f t="shared" si="5"/>
        <v>-61101200</v>
      </c>
      <c r="K40" s="31">
        <f t="shared" si="5"/>
        <v>16590355</v>
      </c>
      <c r="L40" s="31">
        <f t="shared" si="5"/>
        <v>24457203</v>
      </c>
      <c r="M40" s="31">
        <f t="shared" si="5"/>
        <v>-13267068</v>
      </c>
      <c r="N40" s="31">
        <f t="shared" si="5"/>
        <v>27780490</v>
      </c>
      <c r="O40" s="31">
        <f t="shared" si="5"/>
        <v>93377663</v>
      </c>
      <c r="P40" s="31">
        <f t="shared" si="5"/>
        <v>-184146855</v>
      </c>
      <c r="Q40" s="31">
        <f t="shared" si="5"/>
        <v>203400192</v>
      </c>
      <c r="R40" s="31">
        <f t="shared" si="5"/>
        <v>112631000</v>
      </c>
      <c r="S40" s="31">
        <f t="shared" si="5"/>
        <v>151759334</v>
      </c>
      <c r="T40" s="31">
        <f t="shared" si="5"/>
        <v>16753538</v>
      </c>
      <c r="U40" s="31">
        <f t="shared" si="5"/>
        <v>-41947304</v>
      </c>
      <c r="V40" s="31">
        <f t="shared" si="5"/>
        <v>126565568</v>
      </c>
      <c r="W40" s="31">
        <f t="shared" si="5"/>
        <v>205875858</v>
      </c>
      <c r="X40" s="31">
        <f t="shared" si="5"/>
        <v>174804220</v>
      </c>
      <c r="Y40" s="31">
        <f t="shared" si="5"/>
        <v>31071638</v>
      </c>
      <c r="Z40" s="32">
        <f>+IF(X40&lt;&gt;0,+(Y40/X40)*100,0)</f>
        <v>17.77510748882378</v>
      </c>
      <c r="AA40" s="33">
        <f>+AA34+AA39</f>
        <v>1126950448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130246299</v>
      </c>
      <c r="D42" s="43">
        <f>+D25-D40</f>
        <v>0</v>
      </c>
      <c r="E42" s="44">
        <f t="shared" si="6"/>
        <v>-4492095</v>
      </c>
      <c r="F42" s="45">
        <f t="shared" si="6"/>
        <v>3103011349</v>
      </c>
      <c r="G42" s="45">
        <f t="shared" si="6"/>
        <v>36679719</v>
      </c>
      <c r="H42" s="45">
        <f t="shared" si="6"/>
        <v>-24051169</v>
      </c>
      <c r="I42" s="45">
        <f t="shared" si="6"/>
        <v>15250334</v>
      </c>
      <c r="J42" s="45">
        <f t="shared" si="6"/>
        <v>27878884</v>
      </c>
      <c r="K42" s="45">
        <f t="shared" si="6"/>
        <v>-27681258</v>
      </c>
      <c r="L42" s="45">
        <f t="shared" si="6"/>
        <v>-36234512</v>
      </c>
      <c r="M42" s="45">
        <f t="shared" si="6"/>
        <v>-4419403</v>
      </c>
      <c r="N42" s="45">
        <f t="shared" si="6"/>
        <v>-68335173</v>
      </c>
      <c r="O42" s="45">
        <f t="shared" si="6"/>
        <v>-12686352</v>
      </c>
      <c r="P42" s="45">
        <f t="shared" si="6"/>
        <v>138121645</v>
      </c>
      <c r="Q42" s="45">
        <f t="shared" si="6"/>
        <v>-35656766</v>
      </c>
      <c r="R42" s="45">
        <f t="shared" si="6"/>
        <v>89778527</v>
      </c>
      <c r="S42" s="45">
        <f t="shared" si="6"/>
        <v>-18329938</v>
      </c>
      <c r="T42" s="45">
        <f t="shared" si="6"/>
        <v>-33128951</v>
      </c>
      <c r="U42" s="45">
        <f t="shared" si="6"/>
        <v>-53096272</v>
      </c>
      <c r="V42" s="45">
        <f t="shared" si="6"/>
        <v>-104555161</v>
      </c>
      <c r="W42" s="45">
        <f t="shared" si="6"/>
        <v>-55232923</v>
      </c>
      <c r="X42" s="45">
        <f t="shared" si="6"/>
        <v>22396137</v>
      </c>
      <c r="Y42" s="45">
        <f t="shared" si="6"/>
        <v>-77629060</v>
      </c>
      <c r="Z42" s="46">
        <f>+IF(X42&lt;&gt;0,+(Y42/X42)*100,0)</f>
        <v>-346.6180797161582</v>
      </c>
      <c r="AA42" s="47">
        <f>+AA25-AA40</f>
        <v>3103011349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-5709981</v>
      </c>
      <c r="D45" s="18"/>
      <c r="E45" s="19">
        <v>23885596</v>
      </c>
      <c r="F45" s="20">
        <v>2915393729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36539995</v>
      </c>
      <c r="Y45" s="20">
        <v>-36539995</v>
      </c>
      <c r="Z45" s="48">
        <v>-100</v>
      </c>
      <c r="AA45" s="22">
        <v>2915393729</v>
      </c>
    </row>
    <row r="46" spans="1:27" ht="12.75">
      <c r="A46" s="23" t="s">
        <v>67</v>
      </c>
      <c r="B46" s="17"/>
      <c r="C46" s="18">
        <v>28683290</v>
      </c>
      <c r="D46" s="18"/>
      <c r="E46" s="19">
        <v>-78319298</v>
      </c>
      <c r="F46" s="20">
        <v>124466543</v>
      </c>
      <c r="G46" s="20">
        <v>14225</v>
      </c>
      <c r="H46" s="20"/>
      <c r="I46" s="20"/>
      <c r="J46" s="20">
        <v>14225</v>
      </c>
      <c r="K46" s="20">
        <v>7113</v>
      </c>
      <c r="L46" s="20"/>
      <c r="M46" s="20"/>
      <c r="N46" s="20">
        <v>7113</v>
      </c>
      <c r="O46" s="20"/>
      <c r="P46" s="20">
        <v>7113</v>
      </c>
      <c r="Q46" s="20"/>
      <c r="R46" s="20">
        <v>7113</v>
      </c>
      <c r="S46" s="20"/>
      <c r="T46" s="20"/>
      <c r="U46" s="20"/>
      <c r="V46" s="20"/>
      <c r="W46" s="20">
        <v>28451</v>
      </c>
      <c r="X46" s="20">
        <v>-77294935</v>
      </c>
      <c r="Y46" s="20">
        <v>77323386</v>
      </c>
      <c r="Z46" s="48">
        <v>-100.04</v>
      </c>
      <c r="AA46" s="22">
        <v>124466543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22973309</v>
      </c>
      <c r="D48" s="51">
        <f>SUM(D45:D47)</f>
        <v>0</v>
      </c>
      <c r="E48" s="52">
        <f t="shared" si="7"/>
        <v>-54433702</v>
      </c>
      <c r="F48" s="53">
        <f t="shared" si="7"/>
        <v>3039860272</v>
      </c>
      <c r="G48" s="53">
        <f t="shared" si="7"/>
        <v>14225</v>
      </c>
      <c r="H48" s="53">
        <f t="shared" si="7"/>
        <v>0</v>
      </c>
      <c r="I48" s="53">
        <f t="shared" si="7"/>
        <v>0</v>
      </c>
      <c r="J48" s="53">
        <f t="shared" si="7"/>
        <v>14225</v>
      </c>
      <c r="K48" s="53">
        <f t="shared" si="7"/>
        <v>7113</v>
      </c>
      <c r="L48" s="53">
        <f t="shared" si="7"/>
        <v>0</v>
      </c>
      <c r="M48" s="53">
        <f t="shared" si="7"/>
        <v>0</v>
      </c>
      <c r="N48" s="53">
        <f t="shared" si="7"/>
        <v>7113</v>
      </c>
      <c r="O48" s="53">
        <f t="shared" si="7"/>
        <v>0</v>
      </c>
      <c r="P48" s="53">
        <f t="shared" si="7"/>
        <v>7113</v>
      </c>
      <c r="Q48" s="53">
        <f t="shared" si="7"/>
        <v>0</v>
      </c>
      <c r="R48" s="53">
        <f t="shared" si="7"/>
        <v>7113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28451</v>
      </c>
      <c r="X48" s="53">
        <f t="shared" si="7"/>
        <v>-40754940</v>
      </c>
      <c r="Y48" s="53">
        <f t="shared" si="7"/>
        <v>40783391</v>
      </c>
      <c r="Z48" s="54">
        <f>+IF(X48&lt;&gt;0,+(Y48/X48)*100,0)</f>
        <v>-100.06980994205857</v>
      </c>
      <c r="AA48" s="55">
        <f>SUM(AA45:AA47)</f>
        <v>3039860272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47057681</v>
      </c>
      <c r="D6" s="18"/>
      <c r="E6" s="19">
        <v>58092957</v>
      </c>
      <c r="F6" s="20">
        <v>17659881</v>
      </c>
      <c r="G6" s="20">
        <v>41349846</v>
      </c>
      <c r="H6" s="20">
        <v>-22203477</v>
      </c>
      <c r="I6" s="20">
        <v>-35496888</v>
      </c>
      <c r="J6" s="20">
        <v>-16350519</v>
      </c>
      <c r="K6" s="20">
        <v>-39863383</v>
      </c>
      <c r="L6" s="20">
        <v>103134422</v>
      </c>
      <c r="M6" s="20">
        <v>30936941</v>
      </c>
      <c r="N6" s="20">
        <v>94207980</v>
      </c>
      <c r="O6" s="20">
        <v>-22998493</v>
      </c>
      <c r="P6" s="20">
        <v>-13944484</v>
      </c>
      <c r="Q6" s="20">
        <v>173990649</v>
      </c>
      <c r="R6" s="20">
        <v>137047672</v>
      </c>
      <c r="S6" s="20">
        <v>-231099153</v>
      </c>
      <c r="T6" s="20">
        <v>93563582</v>
      </c>
      <c r="U6" s="20">
        <v>-85300759</v>
      </c>
      <c r="V6" s="20">
        <v>-222836330</v>
      </c>
      <c r="W6" s="20">
        <v>-7931197</v>
      </c>
      <c r="X6" s="20">
        <v>17659881</v>
      </c>
      <c r="Y6" s="20">
        <v>-25591078</v>
      </c>
      <c r="Z6" s="21">
        <v>-144.91</v>
      </c>
      <c r="AA6" s="22">
        <v>17659881</v>
      </c>
    </row>
    <row r="7" spans="1:27" ht="12.75">
      <c r="A7" s="23" t="s">
        <v>34</v>
      </c>
      <c r="B7" s="17"/>
      <c r="C7" s="18">
        <v>102997852</v>
      </c>
      <c r="D7" s="18"/>
      <c r="E7" s="19">
        <v>84956850</v>
      </c>
      <c r="F7" s="20">
        <v>-1</v>
      </c>
      <c r="G7" s="20">
        <v>252350266</v>
      </c>
      <c r="H7" s="20">
        <v>39845859</v>
      </c>
      <c r="I7" s="20">
        <v>-145985000</v>
      </c>
      <c r="J7" s="20">
        <v>146211125</v>
      </c>
      <c r="K7" s="20">
        <v>-12296646</v>
      </c>
      <c r="L7" s="20">
        <v>-16143911</v>
      </c>
      <c r="M7" s="20">
        <v>31236397</v>
      </c>
      <c r="N7" s="20">
        <v>2795840</v>
      </c>
      <c r="O7" s="20">
        <v>-32690156</v>
      </c>
      <c r="P7" s="20">
        <v>4129397</v>
      </c>
      <c r="Q7" s="20">
        <v>40204442</v>
      </c>
      <c r="R7" s="20">
        <v>11643683</v>
      </c>
      <c r="S7" s="20">
        <v>86032000</v>
      </c>
      <c r="T7" s="20">
        <v>-177117</v>
      </c>
      <c r="U7" s="20">
        <v>-1513441</v>
      </c>
      <c r="V7" s="20">
        <v>84341442</v>
      </c>
      <c r="W7" s="20">
        <v>244992090</v>
      </c>
      <c r="X7" s="20">
        <v>-1</v>
      </c>
      <c r="Y7" s="20">
        <v>244992091</v>
      </c>
      <c r="Z7" s="21">
        <v>-24499209100</v>
      </c>
      <c r="AA7" s="22">
        <v>-1</v>
      </c>
    </row>
    <row r="8" spans="1:27" ht="12.75">
      <c r="A8" s="23" t="s">
        <v>35</v>
      </c>
      <c r="B8" s="17"/>
      <c r="C8" s="18">
        <v>133600501</v>
      </c>
      <c r="D8" s="18"/>
      <c r="E8" s="19">
        <v>479144093</v>
      </c>
      <c r="F8" s="20">
        <v>1785049304</v>
      </c>
      <c r="G8" s="20">
        <v>2367217375</v>
      </c>
      <c r="H8" s="20">
        <v>-1087415493</v>
      </c>
      <c r="I8" s="20">
        <v>210211671</v>
      </c>
      <c r="J8" s="20">
        <v>1490013553</v>
      </c>
      <c r="K8" s="20">
        <v>97590546</v>
      </c>
      <c r="L8" s="20">
        <v>66843450</v>
      </c>
      <c r="M8" s="20">
        <v>139970366</v>
      </c>
      <c r="N8" s="20">
        <v>304404362</v>
      </c>
      <c r="O8" s="20">
        <v>46669726</v>
      </c>
      <c r="P8" s="20">
        <v>167958904</v>
      </c>
      <c r="Q8" s="20">
        <v>156762802</v>
      </c>
      <c r="R8" s="20">
        <v>371391432</v>
      </c>
      <c r="S8" s="20">
        <v>245187953</v>
      </c>
      <c r="T8" s="20">
        <v>113810210</v>
      </c>
      <c r="U8" s="20">
        <v>75036739</v>
      </c>
      <c r="V8" s="20">
        <v>434034902</v>
      </c>
      <c r="W8" s="20">
        <v>2599844249</v>
      </c>
      <c r="X8" s="20">
        <v>1785049304</v>
      </c>
      <c r="Y8" s="20">
        <v>814794945</v>
      </c>
      <c r="Z8" s="21">
        <v>45.65</v>
      </c>
      <c r="AA8" s="22">
        <v>1785049304</v>
      </c>
    </row>
    <row r="9" spans="1:27" ht="12.75">
      <c r="A9" s="23" t="s">
        <v>36</v>
      </c>
      <c r="B9" s="17"/>
      <c r="C9" s="18">
        <v>119865505</v>
      </c>
      <c r="D9" s="18"/>
      <c r="E9" s="19">
        <v>281288938</v>
      </c>
      <c r="F9" s="20">
        <v>456642416</v>
      </c>
      <c r="G9" s="20">
        <v>226536725</v>
      </c>
      <c r="H9" s="20">
        <v>1422384</v>
      </c>
      <c r="I9" s="20">
        <v>75356746</v>
      </c>
      <c r="J9" s="20">
        <v>303315855</v>
      </c>
      <c r="K9" s="20">
        <v>10484089</v>
      </c>
      <c r="L9" s="20">
        <v>29311546</v>
      </c>
      <c r="M9" s="20">
        <v>7332365</v>
      </c>
      <c r="N9" s="20">
        <v>47128000</v>
      </c>
      <c r="O9" s="20">
        <v>35183637</v>
      </c>
      <c r="P9" s="20">
        <v>-859982</v>
      </c>
      <c r="Q9" s="20">
        <v>-3864545</v>
      </c>
      <c r="R9" s="20">
        <v>30459110</v>
      </c>
      <c r="S9" s="20">
        <v>41538326</v>
      </c>
      <c r="T9" s="20">
        <v>20325379</v>
      </c>
      <c r="U9" s="20">
        <v>31015832</v>
      </c>
      <c r="V9" s="20">
        <v>92879537</v>
      </c>
      <c r="W9" s="20">
        <v>473782502</v>
      </c>
      <c r="X9" s="20">
        <v>456642416</v>
      </c>
      <c r="Y9" s="20">
        <v>17140086</v>
      </c>
      <c r="Z9" s="21">
        <v>3.75</v>
      </c>
      <c r="AA9" s="22">
        <v>456642416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-426919</v>
      </c>
      <c r="D11" s="18"/>
      <c r="E11" s="19">
        <v>63037767</v>
      </c>
      <c r="F11" s="20">
        <v>30709048</v>
      </c>
      <c r="G11" s="20">
        <v>25531500</v>
      </c>
      <c r="H11" s="20">
        <v>-3537540</v>
      </c>
      <c r="I11" s="20">
        <v>1396275</v>
      </c>
      <c r="J11" s="20">
        <v>23390235</v>
      </c>
      <c r="K11" s="20">
        <v>-320170</v>
      </c>
      <c r="L11" s="20">
        <v>-102674</v>
      </c>
      <c r="M11" s="20">
        <v>1496611</v>
      </c>
      <c r="N11" s="20">
        <v>1073767</v>
      </c>
      <c r="O11" s="20">
        <v>68792</v>
      </c>
      <c r="P11" s="20">
        <v>-697211</v>
      </c>
      <c r="Q11" s="20">
        <v>1068888</v>
      </c>
      <c r="R11" s="20">
        <v>440469</v>
      </c>
      <c r="S11" s="20">
        <v>26505</v>
      </c>
      <c r="T11" s="20">
        <v>1698830</v>
      </c>
      <c r="U11" s="20">
        <v>-5919601</v>
      </c>
      <c r="V11" s="20">
        <v>-4194266</v>
      </c>
      <c r="W11" s="20">
        <v>20710205</v>
      </c>
      <c r="X11" s="20">
        <v>30709048</v>
      </c>
      <c r="Y11" s="20">
        <v>-9998843</v>
      </c>
      <c r="Z11" s="21">
        <v>-32.56</v>
      </c>
      <c r="AA11" s="22">
        <v>30709048</v>
      </c>
    </row>
    <row r="12" spans="1:27" ht="12.75">
      <c r="A12" s="27" t="s">
        <v>39</v>
      </c>
      <c r="B12" s="28"/>
      <c r="C12" s="29">
        <f aca="true" t="shared" si="0" ref="C12:Y12">SUM(C6:C11)</f>
        <v>403094620</v>
      </c>
      <c r="D12" s="29">
        <f>SUM(D6:D11)</f>
        <v>0</v>
      </c>
      <c r="E12" s="30">
        <f t="shared" si="0"/>
        <v>966520605</v>
      </c>
      <c r="F12" s="31">
        <f t="shared" si="0"/>
        <v>2290060648</v>
      </c>
      <c r="G12" s="31">
        <f t="shared" si="0"/>
        <v>2912985712</v>
      </c>
      <c r="H12" s="31">
        <f t="shared" si="0"/>
        <v>-1071888267</v>
      </c>
      <c r="I12" s="31">
        <f t="shared" si="0"/>
        <v>105482804</v>
      </c>
      <c r="J12" s="31">
        <f t="shared" si="0"/>
        <v>1946580249</v>
      </c>
      <c r="K12" s="31">
        <f t="shared" si="0"/>
        <v>55594436</v>
      </c>
      <c r="L12" s="31">
        <f t="shared" si="0"/>
        <v>183042833</v>
      </c>
      <c r="M12" s="31">
        <f t="shared" si="0"/>
        <v>210972680</v>
      </c>
      <c r="N12" s="31">
        <f t="shared" si="0"/>
        <v>449609949</v>
      </c>
      <c r="O12" s="31">
        <f t="shared" si="0"/>
        <v>26233506</v>
      </c>
      <c r="P12" s="31">
        <f t="shared" si="0"/>
        <v>156586624</v>
      </c>
      <c r="Q12" s="31">
        <f t="shared" si="0"/>
        <v>368162236</v>
      </c>
      <c r="R12" s="31">
        <f t="shared" si="0"/>
        <v>550982366</v>
      </c>
      <c r="S12" s="31">
        <f t="shared" si="0"/>
        <v>141685631</v>
      </c>
      <c r="T12" s="31">
        <f t="shared" si="0"/>
        <v>229220884</v>
      </c>
      <c r="U12" s="31">
        <f t="shared" si="0"/>
        <v>13318770</v>
      </c>
      <c r="V12" s="31">
        <f t="shared" si="0"/>
        <v>384225285</v>
      </c>
      <c r="W12" s="31">
        <f t="shared" si="0"/>
        <v>3331397849</v>
      </c>
      <c r="X12" s="31">
        <f t="shared" si="0"/>
        <v>2290060648</v>
      </c>
      <c r="Y12" s="31">
        <f t="shared" si="0"/>
        <v>1041337201</v>
      </c>
      <c r="Z12" s="32">
        <f>+IF(X12&lt;&gt;0,+(Y12/X12)*100,0)</f>
        <v>45.472035944089114</v>
      </c>
      <c r="AA12" s="33">
        <f>SUM(AA6:AA11)</f>
        <v>2290060648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2184</v>
      </c>
      <c r="D16" s="18"/>
      <c r="E16" s="19"/>
      <c r="F16" s="20">
        <v>21103</v>
      </c>
      <c r="G16" s="24">
        <v>18919</v>
      </c>
      <c r="H16" s="24">
        <v>2184</v>
      </c>
      <c r="I16" s="24"/>
      <c r="J16" s="20">
        <v>21103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21103</v>
      </c>
      <c r="X16" s="20">
        <v>21103</v>
      </c>
      <c r="Y16" s="24"/>
      <c r="Z16" s="25"/>
      <c r="AA16" s="26">
        <v>21103</v>
      </c>
    </row>
    <row r="17" spans="1:27" ht="12.75">
      <c r="A17" s="23" t="s">
        <v>43</v>
      </c>
      <c r="B17" s="17"/>
      <c r="C17" s="18">
        <v>10235819</v>
      </c>
      <c r="D17" s="18"/>
      <c r="E17" s="19"/>
      <c r="F17" s="20">
        <v>972604119</v>
      </c>
      <c r="G17" s="20">
        <v>962368300</v>
      </c>
      <c r="H17" s="20">
        <v>10235819</v>
      </c>
      <c r="I17" s="20"/>
      <c r="J17" s="20">
        <v>972604119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972604119</v>
      </c>
      <c r="X17" s="20">
        <v>972604119</v>
      </c>
      <c r="Y17" s="20"/>
      <c r="Z17" s="21"/>
      <c r="AA17" s="22">
        <v>972604119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83597271</v>
      </c>
      <c r="D19" s="18"/>
      <c r="E19" s="19">
        <v>10846401450</v>
      </c>
      <c r="F19" s="20">
        <v>10672581948</v>
      </c>
      <c r="G19" s="20">
        <v>10399461692</v>
      </c>
      <c r="H19" s="20">
        <v>-54847523</v>
      </c>
      <c r="I19" s="20">
        <v>-102993093</v>
      </c>
      <c r="J19" s="20">
        <v>10241621076</v>
      </c>
      <c r="K19" s="20">
        <v>1468700</v>
      </c>
      <c r="L19" s="20">
        <v>15813923</v>
      </c>
      <c r="M19" s="20">
        <v>-97453629</v>
      </c>
      <c r="N19" s="20">
        <v>-80171006</v>
      </c>
      <c r="O19" s="20">
        <v>1305821</v>
      </c>
      <c r="P19" s="20">
        <v>2019110</v>
      </c>
      <c r="Q19" s="20">
        <v>-242888</v>
      </c>
      <c r="R19" s="20">
        <v>3082043</v>
      </c>
      <c r="S19" s="20"/>
      <c r="T19" s="20">
        <v>9930851</v>
      </c>
      <c r="U19" s="20">
        <v>-83650610</v>
      </c>
      <c r="V19" s="20">
        <v>-73719759</v>
      </c>
      <c r="W19" s="20">
        <v>10090812354</v>
      </c>
      <c r="X19" s="20">
        <v>10672581948</v>
      </c>
      <c r="Y19" s="20">
        <v>-581769594</v>
      </c>
      <c r="Z19" s="21">
        <v>-5.45</v>
      </c>
      <c r="AA19" s="22">
        <v>10672581948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-1773184</v>
      </c>
      <c r="D22" s="18"/>
      <c r="E22" s="19">
        <v>25647380</v>
      </c>
      <c r="F22" s="20">
        <v>29057747</v>
      </c>
      <c r="G22" s="20">
        <v>23356931</v>
      </c>
      <c r="H22" s="20">
        <v>-1799182</v>
      </c>
      <c r="I22" s="20">
        <v>-725638</v>
      </c>
      <c r="J22" s="20">
        <v>20832111</v>
      </c>
      <c r="K22" s="20"/>
      <c r="L22" s="20"/>
      <c r="M22" s="20">
        <v>-725638</v>
      </c>
      <c r="N22" s="20">
        <v>-725638</v>
      </c>
      <c r="O22" s="20"/>
      <c r="P22" s="20"/>
      <c r="Q22" s="20"/>
      <c r="R22" s="20"/>
      <c r="S22" s="20"/>
      <c r="T22" s="20"/>
      <c r="U22" s="20">
        <v>1451275</v>
      </c>
      <c r="V22" s="20">
        <v>1451275</v>
      </c>
      <c r="W22" s="20">
        <v>21557748</v>
      </c>
      <c r="X22" s="20">
        <v>29057747</v>
      </c>
      <c r="Y22" s="20">
        <v>-7499999</v>
      </c>
      <c r="Z22" s="21">
        <v>-25.81</v>
      </c>
      <c r="AA22" s="22">
        <v>29057747</v>
      </c>
    </row>
    <row r="23" spans="1:27" ht="12.75">
      <c r="A23" s="23" t="s">
        <v>48</v>
      </c>
      <c r="B23" s="17"/>
      <c r="C23" s="18"/>
      <c r="D23" s="18"/>
      <c r="E23" s="19"/>
      <c r="F23" s="20">
        <v>57106</v>
      </c>
      <c r="G23" s="24">
        <v>57016</v>
      </c>
      <c r="H23" s="24"/>
      <c r="I23" s="24"/>
      <c r="J23" s="20">
        <v>57016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57016</v>
      </c>
      <c r="X23" s="20">
        <v>57106</v>
      </c>
      <c r="Y23" s="24">
        <v>-90</v>
      </c>
      <c r="Z23" s="25">
        <v>-0.16</v>
      </c>
      <c r="AA23" s="26">
        <v>57106</v>
      </c>
    </row>
    <row r="24" spans="1:27" ht="12.75">
      <c r="A24" s="27" t="s">
        <v>49</v>
      </c>
      <c r="B24" s="35"/>
      <c r="C24" s="29">
        <f aca="true" t="shared" si="1" ref="C24:Y24">SUM(C15:C23)</f>
        <v>92062090</v>
      </c>
      <c r="D24" s="29">
        <f>SUM(D15:D23)</f>
        <v>0</v>
      </c>
      <c r="E24" s="36">
        <f t="shared" si="1"/>
        <v>10872048830</v>
      </c>
      <c r="F24" s="37">
        <f t="shared" si="1"/>
        <v>11674322023</v>
      </c>
      <c r="G24" s="37">
        <f t="shared" si="1"/>
        <v>11385262858</v>
      </c>
      <c r="H24" s="37">
        <f t="shared" si="1"/>
        <v>-46408702</v>
      </c>
      <c r="I24" s="37">
        <f t="shared" si="1"/>
        <v>-103718731</v>
      </c>
      <c r="J24" s="37">
        <f t="shared" si="1"/>
        <v>11235135425</v>
      </c>
      <c r="K24" s="37">
        <f t="shared" si="1"/>
        <v>1468700</v>
      </c>
      <c r="L24" s="37">
        <f t="shared" si="1"/>
        <v>15813923</v>
      </c>
      <c r="M24" s="37">
        <f t="shared" si="1"/>
        <v>-98179267</v>
      </c>
      <c r="N24" s="37">
        <f t="shared" si="1"/>
        <v>-80896644</v>
      </c>
      <c r="O24" s="37">
        <f t="shared" si="1"/>
        <v>1305821</v>
      </c>
      <c r="P24" s="37">
        <f t="shared" si="1"/>
        <v>2019110</v>
      </c>
      <c r="Q24" s="37">
        <f t="shared" si="1"/>
        <v>-242888</v>
      </c>
      <c r="R24" s="37">
        <f t="shared" si="1"/>
        <v>3082043</v>
      </c>
      <c r="S24" s="37">
        <f t="shared" si="1"/>
        <v>0</v>
      </c>
      <c r="T24" s="37">
        <f t="shared" si="1"/>
        <v>9930851</v>
      </c>
      <c r="U24" s="37">
        <f t="shared" si="1"/>
        <v>-82199335</v>
      </c>
      <c r="V24" s="37">
        <f t="shared" si="1"/>
        <v>-72268484</v>
      </c>
      <c r="W24" s="37">
        <f t="shared" si="1"/>
        <v>11085052340</v>
      </c>
      <c r="X24" s="37">
        <f t="shared" si="1"/>
        <v>11674322023</v>
      </c>
      <c r="Y24" s="37">
        <f t="shared" si="1"/>
        <v>-589269683</v>
      </c>
      <c r="Z24" s="38">
        <f>+IF(X24&lt;&gt;0,+(Y24/X24)*100,0)</f>
        <v>-5.0475709153735755</v>
      </c>
      <c r="AA24" s="39">
        <f>SUM(AA15:AA23)</f>
        <v>11674322023</v>
      </c>
    </row>
    <row r="25" spans="1:27" ht="12.75">
      <c r="A25" s="27" t="s">
        <v>50</v>
      </c>
      <c r="B25" s="28"/>
      <c r="C25" s="29">
        <f aca="true" t="shared" si="2" ref="C25:Y25">+C12+C24</f>
        <v>495156710</v>
      </c>
      <c r="D25" s="29">
        <f>+D12+D24</f>
        <v>0</v>
      </c>
      <c r="E25" s="30">
        <f t="shared" si="2"/>
        <v>11838569435</v>
      </c>
      <c r="F25" s="31">
        <f t="shared" si="2"/>
        <v>13964382671</v>
      </c>
      <c r="G25" s="31">
        <f t="shared" si="2"/>
        <v>14298248570</v>
      </c>
      <c r="H25" s="31">
        <f t="shared" si="2"/>
        <v>-1118296969</v>
      </c>
      <c r="I25" s="31">
        <f t="shared" si="2"/>
        <v>1764073</v>
      </c>
      <c r="J25" s="31">
        <f t="shared" si="2"/>
        <v>13181715674</v>
      </c>
      <c r="K25" s="31">
        <f t="shared" si="2"/>
        <v>57063136</v>
      </c>
      <c r="L25" s="31">
        <f t="shared" si="2"/>
        <v>198856756</v>
      </c>
      <c r="M25" s="31">
        <f t="shared" si="2"/>
        <v>112793413</v>
      </c>
      <c r="N25" s="31">
        <f t="shared" si="2"/>
        <v>368713305</v>
      </c>
      <c r="O25" s="31">
        <f t="shared" si="2"/>
        <v>27539327</v>
      </c>
      <c r="P25" s="31">
        <f t="shared" si="2"/>
        <v>158605734</v>
      </c>
      <c r="Q25" s="31">
        <f t="shared" si="2"/>
        <v>367919348</v>
      </c>
      <c r="R25" s="31">
        <f t="shared" si="2"/>
        <v>554064409</v>
      </c>
      <c r="S25" s="31">
        <f t="shared" si="2"/>
        <v>141685631</v>
      </c>
      <c r="T25" s="31">
        <f t="shared" si="2"/>
        <v>239151735</v>
      </c>
      <c r="U25" s="31">
        <f t="shared" si="2"/>
        <v>-68880565</v>
      </c>
      <c r="V25" s="31">
        <f t="shared" si="2"/>
        <v>311956801</v>
      </c>
      <c r="W25" s="31">
        <f t="shared" si="2"/>
        <v>14416450189</v>
      </c>
      <c r="X25" s="31">
        <f t="shared" si="2"/>
        <v>13964382671</v>
      </c>
      <c r="Y25" s="31">
        <f t="shared" si="2"/>
        <v>452067518</v>
      </c>
      <c r="Z25" s="32">
        <f>+IF(X25&lt;&gt;0,+(Y25/X25)*100,0)</f>
        <v>3.237289672237456</v>
      </c>
      <c r="AA25" s="33">
        <f>+AA12+AA24</f>
        <v>13964382671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518701</v>
      </c>
      <c r="D30" s="18"/>
      <c r="E30" s="19">
        <v>11547179</v>
      </c>
      <c r="F30" s="20">
        <v>3681333</v>
      </c>
      <c r="G30" s="20"/>
      <c r="H30" s="20">
        <v>3681332</v>
      </c>
      <c r="I30" s="20">
        <v>-1770333</v>
      </c>
      <c r="J30" s="20">
        <v>1910999</v>
      </c>
      <c r="K30" s="20"/>
      <c r="L30" s="20"/>
      <c r="M30" s="20"/>
      <c r="N30" s="20"/>
      <c r="O30" s="20"/>
      <c r="P30" s="20"/>
      <c r="Q30" s="20">
        <v>-1910999</v>
      </c>
      <c r="R30" s="20">
        <v>-1910999</v>
      </c>
      <c r="S30" s="20"/>
      <c r="T30" s="20"/>
      <c r="U30" s="20"/>
      <c r="V30" s="20"/>
      <c r="W30" s="20"/>
      <c r="X30" s="20">
        <v>3681333</v>
      </c>
      <c r="Y30" s="20">
        <v>-3681333</v>
      </c>
      <c r="Z30" s="21">
        <v>-100</v>
      </c>
      <c r="AA30" s="22">
        <v>3681333</v>
      </c>
    </row>
    <row r="31" spans="1:27" ht="12.75">
      <c r="A31" s="23" t="s">
        <v>55</v>
      </c>
      <c r="B31" s="17"/>
      <c r="C31" s="18">
        <v>1218808</v>
      </c>
      <c r="D31" s="18"/>
      <c r="E31" s="19">
        <v>33813764</v>
      </c>
      <c r="F31" s="20">
        <v>46953563</v>
      </c>
      <c r="G31" s="20">
        <v>50914997</v>
      </c>
      <c r="H31" s="20">
        <v>108834</v>
      </c>
      <c r="I31" s="20">
        <v>440799</v>
      </c>
      <c r="J31" s="20">
        <v>51464630</v>
      </c>
      <c r="K31" s="20">
        <v>140799</v>
      </c>
      <c r="L31" s="20">
        <v>335096</v>
      </c>
      <c r="M31" s="20">
        <v>247655</v>
      </c>
      <c r="N31" s="20">
        <v>723550</v>
      </c>
      <c r="O31" s="20">
        <v>550446</v>
      </c>
      <c r="P31" s="20">
        <v>155803</v>
      </c>
      <c r="Q31" s="20">
        <v>212629</v>
      </c>
      <c r="R31" s="20">
        <v>918878</v>
      </c>
      <c r="S31" s="20">
        <v>-2707</v>
      </c>
      <c r="T31" s="20">
        <v>28599</v>
      </c>
      <c r="U31" s="20">
        <v>41424</v>
      </c>
      <c r="V31" s="20">
        <v>67316</v>
      </c>
      <c r="W31" s="20">
        <v>53174374</v>
      </c>
      <c r="X31" s="20">
        <v>46953563</v>
      </c>
      <c r="Y31" s="20">
        <v>6220811</v>
      </c>
      <c r="Z31" s="21">
        <v>13.25</v>
      </c>
      <c r="AA31" s="22">
        <v>46953563</v>
      </c>
    </row>
    <row r="32" spans="1:27" ht="12.75">
      <c r="A32" s="23" t="s">
        <v>56</v>
      </c>
      <c r="B32" s="17"/>
      <c r="C32" s="18">
        <v>915127483</v>
      </c>
      <c r="D32" s="18"/>
      <c r="E32" s="19">
        <v>1156326552</v>
      </c>
      <c r="F32" s="20">
        <v>2737271859</v>
      </c>
      <c r="G32" s="20">
        <v>2490795915</v>
      </c>
      <c r="H32" s="20">
        <v>561579494</v>
      </c>
      <c r="I32" s="20">
        <v>386917884</v>
      </c>
      <c r="J32" s="20">
        <v>3439293293</v>
      </c>
      <c r="K32" s="20">
        <v>8890782</v>
      </c>
      <c r="L32" s="20">
        <v>231540108</v>
      </c>
      <c r="M32" s="20">
        <v>-55486887</v>
      </c>
      <c r="N32" s="20">
        <v>184944003</v>
      </c>
      <c r="O32" s="20">
        <v>109369182</v>
      </c>
      <c r="P32" s="20">
        <v>119307509</v>
      </c>
      <c r="Q32" s="20">
        <v>12827863</v>
      </c>
      <c r="R32" s="20">
        <v>241504554</v>
      </c>
      <c r="S32" s="20">
        <v>-36302515</v>
      </c>
      <c r="T32" s="20">
        <v>28683298</v>
      </c>
      <c r="U32" s="20">
        <v>181985961</v>
      </c>
      <c r="V32" s="20">
        <v>174366744</v>
      </c>
      <c r="W32" s="20">
        <v>4040108594</v>
      </c>
      <c r="X32" s="20">
        <v>2737271859</v>
      </c>
      <c r="Y32" s="20">
        <v>1302836735</v>
      </c>
      <c r="Z32" s="21">
        <v>47.6</v>
      </c>
      <c r="AA32" s="22">
        <v>2737271859</v>
      </c>
    </row>
    <row r="33" spans="1:27" ht="12.75">
      <c r="A33" s="23" t="s">
        <v>57</v>
      </c>
      <c r="B33" s="17"/>
      <c r="C33" s="18">
        <v>3403762</v>
      </c>
      <c r="D33" s="18"/>
      <c r="E33" s="19"/>
      <c r="F33" s="20">
        <v>72456220</v>
      </c>
      <c r="G33" s="20">
        <v>69052457</v>
      </c>
      <c r="H33" s="20">
        <v>3403762</v>
      </c>
      <c r="I33" s="20"/>
      <c r="J33" s="20">
        <v>72456219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11444669</v>
      </c>
      <c r="V33" s="20">
        <v>11444669</v>
      </c>
      <c r="W33" s="20">
        <v>83900888</v>
      </c>
      <c r="X33" s="20">
        <v>72456220</v>
      </c>
      <c r="Y33" s="20">
        <v>11444668</v>
      </c>
      <c r="Z33" s="21">
        <v>15.8</v>
      </c>
      <c r="AA33" s="22">
        <v>72456220</v>
      </c>
    </row>
    <row r="34" spans="1:27" ht="12.75">
      <c r="A34" s="27" t="s">
        <v>58</v>
      </c>
      <c r="B34" s="28"/>
      <c r="C34" s="29">
        <f aca="true" t="shared" si="3" ref="C34:Y34">SUM(C29:C33)</f>
        <v>920268754</v>
      </c>
      <c r="D34" s="29">
        <f>SUM(D29:D33)</f>
        <v>0</v>
      </c>
      <c r="E34" s="30">
        <f t="shared" si="3"/>
        <v>1201687495</v>
      </c>
      <c r="F34" s="31">
        <f t="shared" si="3"/>
        <v>2860362975</v>
      </c>
      <c r="G34" s="31">
        <f t="shared" si="3"/>
        <v>2610763369</v>
      </c>
      <c r="H34" s="31">
        <f t="shared" si="3"/>
        <v>568773422</v>
      </c>
      <c r="I34" s="31">
        <f t="shared" si="3"/>
        <v>385588350</v>
      </c>
      <c r="J34" s="31">
        <f t="shared" si="3"/>
        <v>3565125141</v>
      </c>
      <c r="K34" s="31">
        <f t="shared" si="3"/>
        <v>9031581</v>
      </c>
      <c r="L34" s="31">
        <f t="shared" si="3"/>
        <v>231875204</v>
      </c>
      <c r="M34" s="31">
        <f t="shared" si="3"/>
        <v>-55239232</v>
      </c>
      <c r="N34" s="31">
        <f t="shared" si="3"/>
        <v>185667553</v>
      </c>
      <c r="O34" s="31">
        <f t="shared" si="3"/>
        <v>109919628</v>
      </c>
      <c r="P34" s="31">
        <f t="shared" si="3"/>
        <v>119463312</v>
      </c>
      <c r="Q34" s="31">
        <f t="shared" si="3"/>
        <v>11129493</v>
      </c>
      <c r="R34" s="31">
        <f t="shared" si="3"/>
        <v>240512433</v>
      </c>
      <c r="S34" s="31">
        <f t="shared" si="3"/>
        <v>-36305222</v>
      </c>
      <c r="T34" s="31">
        <f t="shared" si="3"/>
        <v>28711897</v>
      </c>
      <c r="U34" s="31">
        <f t="shared" si="3"/>
        <v>193472054</v>
      </c>
      <c r="V34" s="31">
        <f t="shared" si="3"/>
        <v>185878729</v>
      </c>
      <c r="W34" s="31">
        <f t="shared" si="3"/>
        <v>4177183856</v>
      </c>
      <c r="X34" s="31">
        <f t="shared" si="3"/>
        <v>2860362975</v>
      </c>
      <c r="Y34" s="31">
        <f t="shared" si="3"/>
        <v>1316820881</v>
      </c>
      <c r="Z34" s="32">
        <f>+IF(X34&lt;&gt;0,+(Y34/X34)*100,0)</f>
        <v>46.0368454112017</v>
      </c>
      <c r="AA34" s="33">
        <f>SUM(AA29:AA33)</f>
        <v>2860362975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-12585918</v>
      </c>
      <c r="D37" s="18"/>
      <c r="E37" s="19">
        <v>224008690</v>
      </c>
      <c r="F37" s="20">
        <v>4403413</v>
      </c>
      <c r="G37" s="20">
        <v>10931290</v>
      </c>
      <c r="H37" s="20">
        <v>-6527877</v>
      </c>
      <c r="I37" s="20">
        <v>-1303347</v>
      </c>
      <c r="J37" s="20">
        <v>3100066</v>
      </c>
      <c r="K37" s="20">
        <v>-660173</v>
      </c>
      <c r="L37" s="20"/>
      <c r="M37" s="20"/>
      <c r="N37" s="20">
        <v>-660173</v>
      </c>
      <c r="O37" s="20">
        <v>-378086</v>
      </c>
      <c r="P37" s="20"/>
      <c r="Q37" s="20"/>
      <c r="R37" s="20">
        <v>-378086</v>
      </c>
      <c r="S37" s="20"/>
      <c r="T37" s="20"/>
      <c r="U37" s="20"/>
      <c r="V37" s="20"/>
      <c r="W37" s="20">
        <v>2061807</v>
      </c>
      <c r="X37" s="20">
        <v>4403413</v>
      </c>
      <c r="Y37" s="20">
        <v>-2341606</v>
      </c>
      <c r="Z37" s="21">
        <v>-53.18</v>
      </c>
      <c r="AA37" s="22">
        <v>4403413</v>
      </c>
    </row>
    <row r="38" spans="1:27" ht="12.75">
      <c r="A38" s="23" t="s">
        <v>57</v>
      </c>
      <c r="B38" s="17"/>
      <c r="C38" s="18">
        <v>9335538</v>
      </c>
      <c r="D38" s="18"/>
      <c r="E38" s="19">
        <v>165033320</v>
      </c>
      <c r="F38" s="20">
        <v>211658485</v>
      </c>
      <c r="G38" s="20">
        <v>348041408</v>
      </c>
      <c r="H38" s="20">
        <v>9335537</v>
      </c>
      <c r="I38" s="20"/>
      <c r="J38" s="20">
        <v>357376945</v>
      </c>
      <c r="K38" s="20"/>
      <c r="L38" s="20"/>
      <c r="M38" s="20"/>
      <c r="N38" s="20"/>
      <c r="O38" s="20"/>
      <c r="P38" s="20">
        <v>-6511105</v>
      </c>
      <c r="Q38" s="20">
        <v>-5041282</v>
      </c>
      <c r="R38" s="20">
        <v>-11552387</v>
      </c>
      <c r="S38" s="20"/>
      <c r="T38" s="20">
        <v>-2576486</v>
      </c>
      <c r="U38" s="20">
        <v>-2464147</v>
      </c>
      <c r="V38" s="20">
        <v>-5040633</v>
      </c>
      <c r="W38" s="20">
        <v>340783925</v>
      </c>
      <c r="X38" s="20">
        <v>211658485</v>
      </c>
      <c r="Y38" s="20">
        <v>129125440</v>
      </c>
      <c r="Z38" s="21">
        <v>61.01</v>
      </c>
      <c r="AA38" s="22">
        <v>211658485</v>
      </c>
    </row>
    <row r="39" spans="1:27" ht="12.75">
      <c r="A39" s="27" t="s">
        <v>61</v>
      </c>
      <c r="B39" s="35"/>
      <c r="C39" s="29">
        <f aca="true" t="shared" si="4" ref="C39:Y39">SUM(C37:C38)</f>
        <v>-3250380</v>
      </c>
      <c r="D39" s="29">
        <f>SUM(D37:D38)</f>
        <v>0</v>
      </c>
      <c r="E39" s="36">
        <f t="shared" si="4"/>
        <v>389042010</v>
      </c>
      <c r="F39" s="37">
        <f t="shared" si="4"/>
        <v>216061898</v>
      </c>
      <c r="G39" s="37">
        <f t="shared" si="4"/>
        <v>358972698</v>
      </c>
      <c r="H39" s="37">
        <f t="shared" si="4"/>
        <v>2807660</v>
      </c>
      <c r="I39" s="37">
        <f t="shared" si="4"/>
        <v>-1303347</v>
      </c>
      <c r="J39" s="37">
        <f t="shared" si="4"/>
        <v>360477011</v>
      </c>
      <c r="K39" s="37">
        <f t="shared" si="4"/>
        <v>-660173</v>
      </c>
      <c r="L39" s="37">
        <f t="shared" si="4"/>
        <v>0</v>
      </c>
      <c r="M39" s="37">
        <f t="shared" si="4"/>
        <v>0</v>
      </c>
      <c r="N39" s="37">
        <f t="shared" si="4"/>
        <v>-660173</v>
      </c>
      <c r="O39" s="37">
        <f t="shared" si="4"/>
        <v>-378086</v>
      </c>
      <c r="P39" s="37">
        <f t="shared" si="4"/>
        <v>-6511105</v>
      </c>
      <c r="Q39" s="37">
        <f t="shared" si="4"/>
        <v>-5041282</v>
      </c>
      <c r="R39" s="37">
        <f t="shared" si="4"/>
        <v>-11930473</v>
      </c>
      <c r="S39" s="37">
        <f t="shared" si="4"/>
        <v>0</v>
      </c>
      <c r="T39" s="37">
        <f t="shared" si="4"/>
        <v>-2576486</v>
      </c>
      <c r="U39" s="37">
        <f t="shared" si="4"/>
        <v>-2464147</v>
      </c>
      <c r="V39" s="37">
        <f t="shared" si="4"/>
        <v>-5040633</v>
      </c>
      <c r="W39" s="37">
        <f t="shared" si="4"/>
        <v>342845732</v>
      </c>
      <c r="X39" s="37">
        <f t="shared" si="4"/>
        <v>216061898</v>
      </c>
      <c r="Y39" s="37">
        <f t="shared" si="4"/>
        <v>126783834</v>
      </c>
      <c r="Z39" s="38">
        <f>+IF(X39&lt;&gt;0,+(Y39/X39)*100,0)</f>
        <v>58.679403991906064</v>
      </c>
      <c r="AA39" s="39">
        <f>SUM(AA37:AA38)</f>
        <v>216061898</v>
      </c>
    </row>
    <row r="40" spans="1:27" ht="12.75">
      <c r="A40" s="27" t="s">
        <v>62</v>
      </c>
      <c r="B40" s="28"/>
      <c r="C40" s="29">
        <f aca="true" t="shared" si="5" ref="C40:Y40">+C34+C39</f>
        <v>917018374</v>
      </c>
      <c r="D40" s="29">
        <f>+D34+D39</f>
        <v>0</v>
      </c>
      <c r="E40" s="30">
        <f t="shared" si="5"/>
        <v>1590729505</v>
      </c>
      <c r="F40" s="31">
        <f t="shared" si="5"/>
        <v>3076424873</v>
      </c>
      <c r="G40" s="31">
        <f t="shared" si="5"/>
        <v>2969736067</v>
      </c>
      <c r="H40" s="31">
        <f t="shared" si="5"/>
        <v>571581082</v>
      </c>
      <c r="I40" s="31">
        <f t="shared" si="5"/>
        <v>384285003</v>
      </c>
      <c r="J40" s="31">
        <f t="shared" si="5"/>
        <v>3925602152</v>
      </c>
      <c r="K40" s="31">
        <f t="shared" si="5"/>
        <v>8371408</v>
      </c>
      <c r="L40" s="31">
        <f t="shared" si="5"/>
        <v>231875204</v>
      </c>
      <c r="M40" s="31">
        <f t="shared" si="5"/>
        <v>-55239232</v>
      </c>
      <c r="N40" s="31">
        <f t="shared" si="5"/>
        <v>185007380</v>
      </c>
      <c r="O40" s="31">
        <f t="shared" si="5"/>
        <v>109541542</v>
      </c>
      <c r="P40" s="31">
        <f t="shared" si="5"/>
        <v>112952207</v>
      </c>
      <c r="Q40" s="31">
        <f t="shared" si="5"/>
        <v>6088211</v>
      </c>
      <c r="R40" s="31">
        <f t="shared" si="5"/>
        <v>228581960</v>
      </c>
      <c r="S40" s="31">
        <f t="shared" si="5"/>
        <v>-36305222</v>
      </c>
      <c r="T40" s="31">
        <f t="shared" si="5"/>
        <v>26135411</v>
      </c>
      <c r="U40" s="31">
        <f t="shared" si="5"/>
        <v>191007907</v>
      </c>
      <c r="V40" s="31">
        <f t="shared" si="5"/>
        <v>180838096</v>
      </c>
      <c r="W40" s="31">
        <f t="shared" si="5"/>
        <v>4520029588</v>
      </c>
      <c r="X40" s="31">
        <f t="shared" si="5"/>
        <v>3076424873</v>
      </c>
      <c r="Y40" s="31">
        <f t="shared" si="5"/>
        <v>1443604715</v>
      </c>
      <c r="Z40" s="32">
        <f>+IF(X40&lt;&gt;0,+(Y40/X40)*100,0)</f>
        <v>46.92475111840639</v>
      </c>
      <c r="AA40" s="33">
        <f>+AA34+AA39</f>
        <v>3076424873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-421861664</v>
      </c>
      <c r="D42" s="43">
        <f>+D25-D40</f>
        <v>0</v>
      </c>
      <c r="E42" s="44">
        <f t="shared" si="6"/>
        <v>10247839930</v>
      </c>
      <c r="F42" s="45">
        <f t="shared" si="6"/>
        <v>10887957798</v>
      </c>
      <c r="G42" s="45">
        <f t="shared" si="6"/>
        <v>11328512503</v>
      </c>
      <c r="H42" s="45">
        <f t="shared" si="6"/>
        <v>-1689878051</v>
      </c>
      <c r="I42" s="45">
        <f t="shared" si="6"/>
        <v>-382520930</v>
      </c>
      <c r="J42" s="45">
        <f t="shared" si="6"/>
        <v>9256113522</v>
      </c>
      <c r="K42" s="45">
        <f t="shared" si="6"/>
        <v>48691728</v>
      </c>
      <c r="L42" s="45">
        <f t="shared" si="6"/>
        <v>-33018448</v>
      </c>
      <c r="M42" s="45">
        <f t="shared" si="6"/>
        <v>168032645</v>
      </c>
      <c r="N42" s="45">
        <f t="shared" si="6"/>
        <v>183705925</v>
      </c>
      <c r="O42" s="45">
        <f t="shared" si="6"/>
        <v>-82002215</v>
      </c>
      <c r="P42" s="45">
        <f t="shared" si="6"/>
        <v>45653527</v>
      </c>
      <c r="Q42" s="45">
        <f t="shared" si="6"/>
        <v>361831137</v>
      </c>
      <c r="R42" s="45">
        <f t="shared" si="6"/>
        <v>325482449</v>
      </c>
      <c r="S42" s="45">
        <f t="shared" si="6"/>
        <v>177990853</v>
      </c>
      <c r="T42" s="45">
        <f t="shared" si="6"/>
        <v>213016324</v>
      </c>
      <c r="U42" s="45">
        <f t="shared" si="6"/>
        <v>-259888472</v>
      </c>
      <c r="V42" s="45">
        <f t="shared" si="6"/>
        <v>131118705</v>
      </c>
      <c r="W42" s="45">
        <f t="shared" si="6"/>
        <v>9896420601</v>
      </c>
      <c r="X42" s="45">
        <f t="shared" si="6"/>
        <v>10887957798</v>
      </c>
      <c r="Y42" s="45">
        <f t="shared" si="6"/>
        <v>-991537197</v>
      </c>
      <c r="Z42" s="46">
        <f>+IF(X42&lt;&gt;0,+(Y42/X42)*100,0)</f>
        <v>-9.106732551646504</v>
      </c>
      <c r="AA42" s="47">
        <f>+AA25-AA40</f>
        <v>10887957798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1441801102</v>
      </c>
      <c r="D45" s="18"/>
      <c r="E45" s="19">
        <v>9947226579</v>
      </c>
      <c r="F45" s="20">
        <v>10552509617</v>
      </c>
      <c r="G45" s="20">
        <v>11328512508</v>
      </c>
      <c r="H45" s="20">
        <v>-1689878063</v>
      </c>
      <c r="I45" s="20">
        <v>-382520941</v>
      </c>
      <c r="J45" s="20">
        <v>9256113504</v>
      </c>
      <c r="K45" s="20">
        <v>48691719</v>
      </c>
      <c r="L45" s="20">
        <v>-33018449</v>
      </c>
      <c r="M45" s="20">
        <v>168032638</v>
      </c>
      <c r="N45" s="20">
        <v>183705908</v>
      </c>
      <c r="O45" s="20">
        <v>-82002209</v>
      </c>
      <c r="P45" s="20">
        <v>45653530</v>
      </c>
      <c r="Q45" s="20">
        <v>361831134</v>
      </c>
      <c r="R45" s="20">
        <v>325482455</v>
      </c>
      <c r="S45" s="20">
        <v>177990852</v>
      </c>
      <c r="T45" s="20">
        <v>213016325</v>
      </c>
      <c r="U45" s="20">
        <v>-259888465</v>
      </c>
      <c r="V45" s="20">
        <v>131118712</v>
      </c>
      <c r="W45" s="20">
        <v>9896420579</v>
      </c>
      <c r="X45" s="20">
        <v>10552509617</v>
      </c>
      <c r="Y45" s="20">
        <v>-656089038</v>
      </c>
      <c r="Z45" s="48">
        <v>-6.22</v>
      </c>
      <c r="AA45" s="22">
        <v>10552509617</v>
      </c>
    </row>
    <row r="46" spans="1:27" ht="12.75">
      <c r="A46" s="23" t="s">
        <v>67</v>
      </c>
      <c r="B46" s="17"/>
      <c r="C46" s="18"/>
      <c r="D46" s="18"/>
      <c r="E46" s="19">
        <v>28528701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1441801102</v>
      </c>
      <c r="D48" s="51">
        <f>SUM(D45:D47)</f>
        <v>0</v>
      </c>
      <c r="E48" s="52">
        <f t="shared" si="7"/>
        <v>9975755280</v>
      </c>
      <c r="F48" s="53">
        <f t="shared" si="7"/>
        <v>10552509617</v>
      </c>
      <c r="G48" s="53">
        <f t="shared" si="7"/>
        <v>11328512508</v>
      </c>
      <c r="H48" s="53">
        <f t="shared" si="7"/>
        <v>-1689878063</v>
      </c>
      <c r="I48" s="53">
        <f t="shared" si="7"/>
        <v>-382520941</v>
      </c>
      <c r="J48" s="53">
        <f t="shared" si="7"/>
        <v>9256113504</v>
      </c>
      <c r="K48" s="53">
        <f t="shared" si="7"/>
        <v>48691719</v>
      </c>
      <c r="L48" s="53">
        <f t="shared" si="7"/>
        <v>-33018449</v>
      </c>
      <c r="M48" s="53">
        <f t="shared" si="7"/>
        <v>168032638</v>
      </c>
      <c r="N48" s="53">
        <f t="shared" si="7"/>
        <v>183705908</v>
      </c>
      <c r="O48" s="53">
        <f t="shared" si="7"/>
        <v>-82002209</v>
      </c>
      <c r="P48" s="53">
        <f t="shared" si="7"/>
        <v>45653530</v>
      </c>
      <c r="Q48" s="53">
        <f t="shared" si="7"/>
        <v>361831134</v>
      </c>
      <c r="R48" s="53">
        <f t="shared" si="7"/>
        <v>325482455</v>
      </c>
      <c r="S48" s="53">
        <f t="shared" si="7"/>
        <v>177990852</v>
      </c>
      <c r="T48" s="53">
        <f t="shared" si="7"/>
        <v>213016325</v>
      </c>
      <c r="U48" s="53">
        <f t="shared" si="7"/>
        <v>-259888465</v>
      </c>
      <c r="V48" s="53">
        <f t="shared" si="7"/>
        <v>131118712</v>
      </c>
      <c r="W48" s="53">
        <f t="shared" si="7"/>
        <v>9896420579</v>
      </c>
      <c r="X48" s="53">
        <f t="shared" si="7"/>
        <v>10552509617</v>
      </c>
      <c r="Y48" s="53">
        <f t="shared" si="7"/>
        <v>-656089038</v>
      </c>
      <c r="Z48" s="54">
        <f>+IF(X48&lt;&gt;0,+(Y48/X48)*100,0)</f>
        <v>-6.217374461739853</v>
      </c>
      <c r="AA48" s="55">
        <f>SUM(AA45:AA47)</f>
        <v>10552509617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-170838889</v>
      </c>
      <c r="D6" s="18"/>
      <c r="E6" s="19">
        <v>320964048</v>
      </c>
      <c r="F6" s="20">
        <v>2917962</v>
      </c>
      <c r="G6" s="20">
        <v>1398207933</v>
      </c>
      <c r="H6" s="20">
        <v>-395257821</v>
      </c>
      <c r="I6" s="20">
        <v>204440745</v>
      </c>
      <c r="J6" s="20">
        <v>1207390857</v>
      </c>
      <c r="K6" s="20">
        <v>258550279</v>
      </c>
      <c r="L6" s="20">
        <v>258550279</v>
      </c>
      <c r="M6" s="20">
        <v>99344239</v>
      </c>
      <c r="N6" s="20">
        <v>616444797</v>
      </c>
      <c r="O6" s="20">
        <v>-20344960</v>
      </c>
      <c r="P6" s="20"/>
      <c r="Q6" s="20">
        <v>11701042</v>
      </c>
      <c r="R6" s="20">
        <v>-8643918</v>
      </c>
      <c r="S6" s="20">
        <v>-11063754</v>
      </c>
      <c r="T6" s="20">
        <v>37858269</v>
      </c>
      <c r="U6" s="20">
        <v>19467139</v>
      </c>
      <c r="V6" s="20">
        <v>46261654</v>
      </c>
      <c r="W6" s="20">
        <v>1861453390</v>
      </c>
      <c r="X6" s="20">
        <v>2917962</v>
      </c>
      <c r="Y6" s="20">
        <v>1858535428</v>
      </c>
      <c r="Z6" s="21">
        <v>63692.93</v>
      </c>
      <c r="AA6" s="22">
        <v>2917962</v>
      </c>
    </row>
    <row r="7" spans="1:27" ht="12.75">
      <c r="A7" s="23" t="s">
        <v>34</v>
      </c>
      <c r="B7" s="17"/>
      <c r="C7" s="18"/>
      <c r="D7" s="18"/>
      <c r="E7" s="19">
        <v>110198177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>
        <v>24947706</v>
      </c>
      <c r="R7" s="20">
        <v>24947706</v>
      </c>
      <c r="S7" s="20">
        <v>-16727485</v>
      </c>
      <c r="T7" s="20"/>
      <c r="U7" s="20"/>
      <c r="V7" s="20">
        <v>-16727485</v>
      </c>
      <c r="W7" s="20">
        <v>8220221</v>
      </c>
      <c r="X7" s="20"/>
      <c r="Y7" s="20">
        <v>8220221</v>
      </c>
      <c r="Z7" s="21"/>
      <c r="AA7" s="22"/>
    </row>
    <row r="8" spans="1:27" ht="12.75">
      <c r="A8" s="23" t="s">
        <v>35</v>
      </c>
      <c r="B8" s="17"/>
      <c r="C8" s="18">
        <v>514904014</v>
      </c>
      <c r="D8" s="18"/>
      <c r="E8" s="19">
        <v>406979416</v>
      </c>
      <c r="F8" s="20">
        <v>552152447</v>
      </c>
      <c r="G8" s="20">
        <v>47424182</v>
      </c>
      <c r="H8" s="20">
        <v>43776477</v>
      </c>
      <c r="I8" s="20"/>
      <c r="J8" s="20">
        <v>91200659</v>
      </c>
      <c r="K8" s="20">
        <v>-260022227</v>
      </c>
      <c r="L8" s="20">
        <v>-260022227</v>
      </c>
      <c r="M8" s="20">
        <v>-29808478</v>
      </c>
      <c r="N8" s="20">
        <v>-549852932</v>
      </c>
      <c r="O8" s="20">
        <v>1348188</v>
      </c>
      <c r="P8" s="20"/>
      <c r="Q8" s="20">
        <v>-6246578</v>
      </c>
      <c r="R8" s="20">
        <v>-4898390</v>
      </c>
      <c r="S8" s="20">
        <v>14887840</v>
      </c>
      <c r="T8" s="20">
        <v>33986190</v>
      </c>
      <c r="U8" s="20">
        <v>29923577</v>
      </c>
      <c r="V8" s="20">
        <v>78797607</v>
      </c>
      <c r="W8" s="20">
        <v>-384753056</v>
      </c>
      <c r="X8" s="20">
        <v>552152447</v>
      </c>
      <c r="Y8" s="20">
        <v>-936905503</v>
      </c>
      <c r="Z8" s="21">
        <v>-169.68</v>
      </c>
      <c r="AA8" s="22">
        <v>552152447</v>
      </c>
    </row>
    <row r="9" spans="1:27" ht="12.75">
      <c r="A9" s="23" t="s">
        <v>36</v>
      </c>
      <c r="B9" s="17"/>
      <c r="C9" s="18">
        <v>218540</v>
      </c>
      <c r="D9" s="18"/>
      <c r="E9" s="19">
        <v>37069876</v>
      </c>
      <c r="F9" s="20">
        <v>25337437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v>16900321</v>
      </c>
      <c r="R9" s="20">
        <v>16900321</v>
      </c>
      <c r="S9" s="20">
        <v>15734175</v>
      </c>
      <c r="T9" s="20">
        <v>13526541</v>
      </c>
      <c r="U9" s="20">
        <v>38258894</v>
      </c>
      <c r="V9" s="20">
        <v>67519610</v>
      </c>
      <c r="W9" s="20">
        <v>84419931</v>
      </c>
      <c r="X9" s="20">
        <v>25337437</v>
      </c>
      <c r="Y9" s="20">
        <v>59082494</v>
      </c>
      <c r="Z9" s="21">
        <v>233.18</v>
      </c>
      <c r="AA9" s="22">
        <v>25337437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-159121</v>
      </c>
      <c r="D11" s="18"/>
      <c r="E11" s="19">
        <v>19652405</v>
      </c>
      <c r="F11" s="20">
        <v>19531095</v>
      </c>
      <c r="G11" s="20">
        <v>-53902035</v>
      </c>
      <c r="H11" s="20">
        <v>1751178</v>
      </c>
      <c r="I11" s="20">
        <v>60302003</v>
      </c>
      <c r="J11" s="20">
        <v>8151146</v>
      </c>
      <c r="K11" s="20">
        <v>-252824</v>
      </c>
      <c r="L11" s="20">
        <v>-252824</v>
      </c>
      <c r="M11" s="20">
        <v>-182821</v>
      </c>
      <c r="N11" s="20">
        <v>-688469</v>
      </c>
      <c r="O11" s="20">
        <v>81395</v>
      </c>
      <c r="P11" s="20"/>
      <c r="Q11" s="20">
        <v>1208995</v>
      </c>
      <c r="R11" s="20">
        <v>1290390</v>
      </c>
      <c r="S11" s="20">
        <v>-614785</v>
      </c>
      <c r="T11" s="20">
        <v>-231506</v>
      </c>
      <c r="U11" s="20">
        <v>-908927</v>
      </c>
      <c r="V11" s="20">
        <v>-1755218</v>
      </c>
      <c r="W11" s="20">
        <v>6997849</v>
      </c>
      <c r="X11" s="20">
        <v>19531095</v>
      </c>
      <c r="Y11" s="20">
        <v>-12533246</v>
      </c>
      <c r="Z11" s="21">
        <v>-64.17</v>
      </c>
      <c r="AA11" s="22">
        <v>19531095</v>
      </c>
    </row>
    <row r="12" spans="1:27" ht="12.75">
      <c r="A12" s="27" t="s">
        <v>39</v>
      </c>
      <c r="B12" s="28"/>
      <c r="C12" s="29">
        <f aca="true" t="shared" si="0" ref="C12:Y12">SUM(C6:C11)</f>
        <v>344124544</v>
      </c>
      <c r="D12" s="29">
        <f>SUM(D6:D11)</f>
        <v>0</v>
      </c>
      <c r="E12" s="30">
        <f t="shared" si="0"/>
        <v>894863922</v>
      </c>
      <c r="F12" s="31">
        <f t="shared" si="0"/>
        <v>599938941</v>
      </c>
      <c r="G12" s="31">
        <f t="shared" si="0"/>
        <v>1391730080</v>
      </c>
      <c r="H12" s="31">
        <f t="shared" si="0"/>
        <v>-349730166</v>
      </c>
      <c r="I12" s="31">
        <f t="shared" si="0"/>
        <v>264742748</v>
      </c>
      <c r="J12" s="31">
        <f t="shared" si="0"/>
        <v>1306742662</v>
      </c>
      <c r="K12" s="31">
        <f t="shared" si="0"/>
        <v>-1724772</v>
      </c>
      <c r="L12" s="31">
        <f t="shared" si="0"/>
        <v>-1724772</v>
      </c>
      <c r="M12" s="31">
        <f t="shared" si="0"/>
        <v>69352940</v>
      </c>
      <c r="N12" s="31">
        <f t="shared" si="0"/>
        <v>65903396</v>
      </c>
      <c r="O12" s="31">
        <f t="shared" si="0"/>
        <v>-18915377</v>
      </c>
      <c r="P12" s="31">
        <f t="shared" si="0"/>
        <v>0</v>
      </c>
      <c r="Q12" s="31">
        <f t="shared" si="0"/>
        <v>48511486</v>
      </c>
      <c r="R12" s="31">
        <f t="shared" si="0"/>
        <v>29596109</v>
      </c>
      <c r="S12" s="31">
        <f t="shared" si="0"/>
        <v>2215991</v>
      </c>
      <c r="T12" s="31">
        <f t="shared" si="0"/>
        <v>85139494</v>
      </c>
      <c r="U12" s="31">
        <f t="shared" si="0"/>
        <v>86740683</v>
      </c>
      <c r="V12" s="31">
        <f t="shared" si="0"/>
        <v>174096168</v>
      </c>
      <c r="W12" s="31">
        <f t="shared" si="0"/>
        <v>1576338335</v>
      </c>
      <c r="X12" s="31">
        <f t="shared" si="0"/>
        <v>599938941</v>
      </c>
      <c r="Y12" s="31">
        <f t="shared" si="0"/>
        <v>976399394</v>
      </c>
      <c r="Z12" s="32">
        <f>+IF(X12&lt;&gt;0,+(Y12/X12)*100,0)</f>
        <v>162.74979456617734</v>
      </c>
      <c r="AA12" s="33">
        <f>SUM(AA6:AA11)</f>
        <v>599938941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-218540</v>
      </c>
      <c r="D15" s="18"/>
      <c r="E15" s="19"/>
      <c r="F15" s="20"/>
      <c r="G15" s="20"/>
      <c r="H15" s="20"/>
      <c r="I15" s="20"/>
      <c r="J15" s="20"/>
      <c r="K15" s="20"/>
      <c r="L15" s="20"/>
      <c r="M15" s="20">
        <v>500</v>
      </c>
      <c r="N15" s="20">
        <v>500</v>
      </c>
      <c r="O15" s="20"/>
      <c r="P15" s="20"/>
      <c r="Q15" s="20"/>
      <c r="R15" s="20"/>
      <c r="S15" s="20"/>
      <c r="T15" s="20"/>
      <c r="U15" s="20"/>
      <c r="V15" s="20"/>
      <c r="W15" s="20">
        <v>500</v>
      </c>
      <c r="X15" s="20"/>
      <c r="Y15" s="20">
        <v>500</v>
      </c>
      <c r="Z15" s="21"/>
      <c r="AA15" s="22"/>
    </row>
    <row r="16" spans="1:27" ht="12.75">
      <c r="A16" s="23" t="s">
        <v>42</v>
      </c>
      <c r="B16" s="17"/>
      <c r="C16" s="18">
        <v>7961089</v>
      </c>
      <c r="D16" s="18"/>
      <c r="E16" s="19"/>
      <c r="F16" s="20">
        <v>693058</v>
      </c>
      <c r="G16" s="24">
        <v>282724106</v>
      </c>
      <c r="H16" s="24">
        <v>47594</v>
      </c>
      <c r="I16" s="24"/>
      <c r="J16" s="20">
        <v>282771700</v>
      </c>
      <c r="K16" s="24">
        <v>-3113729</v>
      </c>
      <c r="L16" s="24">
        <v>-3113729</v>
      </c>
      <c r="M16" s="20">
        <v>230376</v>
      </c>
      <c r="N16" s="24">
        <v>-5997082</v>
      </c>
      <c r="O16" s="24">
        <v>-29948367</v>
      </c>
      <c r="P16" s="24"/>
      <c r="Q16" s="20">
        <v>25902733</v>
      </c>
      <c r="R16" s="24">
        <v>-4045634</v>
      </c>
      <c r="S16" s="24">
        <v>110083</v>
      </c>
      <c r="T16" s="20">
        <v>-22998718</v>
      </c>
      <c r="U16" s="24">
        <v>47563</v>
      </c>
      <c r="V16" s="24">
        <v>-22841072</v>
      </c>
      <c r="W16" s="24">
        <v>249887912</v>
      </c>
      <c r="X16" s="20">
        <v>693058</v>
      </c>
      <c r="Y16" s="24">
        <v>249194854</v>
      </c>
      <c r="Z16" s="25">
        <v>35955.84</v>
      </c>
      <c r="AA16" s="26">
        <v>693058</v>
      </c>
    </row>
    <row r="17" spans="1:27" ht="12.75">
      <c r="A17" s="23" t="s">
        <v>43</v>
      </c>
      <c r="B17" s="17"/>
      <c r="C17" s="18"/>
      <c r="D17" s="18"/>
      <c r="E17" s="19">
        <v>665386614</v>
      </c>
      <c r="F17" s="20">
        <v>659696614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659696614</v>
      </c>
      <c r="Y17" s="20">
        <v>-659696614</v>
      </c>
      <c r="Z17" s="21">
        <v>-100</v>
      </c>
      <c r="AA17" s="22">
        <v>659696614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58418995</v>
      </c>
      <c r="D19" s="18"/>
      <c r="E19" s="19">
        <v>5642950320</v>
      </c>
      <c r="F19" s="20">
        <v>5803060064</v>
      </c>
      <c r="G19" s="20">
        <v>-1064884597</v>
      </c>
      <c r="H19" s="20">
        <v>10534151</v>
      </c>
      <c r="I19" s="20">
        <v>1409109539</v>
      </c>
      <c r="J19" s="20">
        <v>354759093</v>
      </c>
      <c r="K19" s="20">
        <v>-21678938</v>
      </c>
      <c r="L19" s="20">
        <v>1373332</v>
      </c>
      <c r="M19" s="20">
        <v>5709157</v>
      </c>
      <c r="N19" s="20">
        <v>-14596449</v>
      </c>
      <c r="O19" s="20">
        <v>27556016</v>
      </c>
      <c r="P19" s="20">
        <v>853740</v>
      </c>
      <c r="Q19" s="20">
        <v>23048429</v>
      </c>
      <c r="R19" s="20">
        <v>51458185</v>
      </c>
      <c r="S19" s="20">
        <v>22222379</v>
      </c>
      <c r="T19" s="20">
        <v>2194971</v>
      </c>
      <c r="U19" s="20">
        <v>48123885</v>
      </c>
      <c r="V19" s="20">
        <v>72541235</v>
      </c>
      <c r="W19" s="20">
        <v>464162064</v>
      </c>
      <c r="X19" s="20">
        <v>5803060064</v>
      </c>
      <c r="Y19" s="20">
        <v>-5338898000</v>
      </c>
      <c r="Z19" s="21">
        <v>-92</v>
      </c>
      <c r="AA19" s="22">
        <v>5803060064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5436728</v>
      </c>
      <c r="F22" s="20">
        <v>4486728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>
        <v>14626</v>
      </c>
      <c r="V22" s="20">
        <v>14626</v>
      </c>
      <c r="W22" s="20">
        <v>14626</v>
      </c>
      <c r="X22" s="20">
        <v>4486728</v>
      </c>
      <c r="Y22" s="20">
        <v>-4472102</v>
      </c>
      <c r="Z22" s="21">
        <v>-99.67</v>
      </c>
      <c r="AA22" s="22">
        <v>4486728</v>
      </c>
    </row>
    <row r="23" spans="1:27" ht="12.75">
      <c r="A23" s="23" t="s">
        <v>48</v>
      </c>
      <c r="B23" s="17"/>
      <c r="C23" s="18"/>
      <c r="D23" s="18"/>
      <c r="E23" s="19">
        <v>2466041</v>
      </c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66161544</v>
      </c>
      <c r="D24" s="29">
        <f>SUM(D15:D23)</f>
        <v>0</v>
      </c>
      <c r="E24" s="36">
        <f t="shared" si="1"/>
        <v>6316239703</v>
      </c>
      <c r="F24" s="37">
        <f t="shared" si="1"/>
        <v>6467936464</v>
      </c>
      <c r="G24" s="37">
        <f t="shared" si="1"/>
        <v>-782160491</v>
      </c>
      <c r="H24" s="37">
        <f t="shared" si="1"/>
        <v>10581745</v>
      </c>
      <c r="I24" s="37">
        <f t="shared" si="1"/>
        <v>1409109539</v>
      </c>
      <c r="J24" s="37">
        <f t="shared" si="1"/>
        <v>637530793</v>
      </c>
      <c r="K24" s="37">
        <f t="shared" si="1"/>
        <v>-24792667</v>
      </c>
      <c r="L24" s="37">
        <f t="shared" si="1"/>
        <v>-1740397</v>
      </c>
      <c r="M24" s="37">
        <f t="shared" si="1"/>
        <v>5940033</v>
      </c>
      <c r="N24" s="37">
        <f t="shared" si="1"/>
        <v>-20593031</v>
      </c>
      <c r="O24" s="37">
        <f t="shared" si="1"/>
        <v>-2392351</v>
      </c>
      <c r="P24" s="37">
        <f t="shared" si="1"/>
        <v>853740</v>
      </c>
      <c r="Q24" s="37">
        <f t="shared" si="1"/>
        <v>48951162</v>
      </c>
      <c r="R24" s="37">
        <f t="shared" si="1"/>
        <v>47412551</v>
      </c>
      <c r="S24" s="37">
        <f t="shared" si="1"/>
        <v>22332462</v>
      </c>
      <c r="T24" s="37">
        <f t="shared" si="1"/>
        <v>-20803747</v>
      </c>
      <c r="U24" s="37">
        <f t="shared" si="1"/>
        <v>48186074</v>
      </c>
      <c r="V24" s="37">
        <f t="shared" si="1"/>
        <v>49714789</v>
      </c>
      <c r="W24" s="37">
        <f t="shared" si="1"/>
        <v>714065102</v>
      </c>
      <c r="X24" s="37">
        <f t="shared" si="1"/>
        <v>6467936464</v>
      </c>
      <c r="Y24" s="37">
        <f t="shared" si="1"/>
        <v>-5753871362</v>
      </c>
      <c r="Z24" s="38">
        <f>+IF(X24&lt;&gt;0,+(Y24/X24)*100,0)</f>
        <v>-88.9599239885174</v>
      </c>
      <c r="AA24" s="39">
        <f>SUM(AA15:AA23)</f>
        <v>6467936464</v>
      </c>
    </row>
    <row r="25" spans="1:27" ht="12.75">
      <c r="A25" s="27" t="s">
        <v>50</v>
      </c>
      <c r="B25" s="28"/>
      <c r="C25" s="29">
        <f aca="true" t="shared" si="2" ref="C25:Y25">+C12+C24</f>
        <v>410286088</v>
      </c>
      <c r="D25" s="29">
        <f>+D12+D24</f>
        <v>0</v>
      </c>
      <c r="E25" s="30">
        <f t="shared" si="2"/>
        <v>7211103625</v>
      </c>
      <c r="F25" s="31">
        <f t="shared" si="2"/>
        <v>7067875405</v>
      </c>
      <c r="G25" s="31">
        <f t="shared" si="2"/>
        <v>609569589</v>
      </c>
      <c r="H25" s="31">
        <f t="shared" si="2"/>
        <v>-339148421</v>
      </c>
      <c r="I25" s="31">
        <f t="shared" si="2"/>
        <v>1673852287</v>
      </c>
      <c r="J25" s="31">
        <f t="shared" si="2"/>
        <v>1944273455</v>
      </c>
      <c r="K25" s="31">
        <f t="shared" si="2"/>
        <v>-26517439</v>
      </c>
      <c r="L25" s="31">
        <f t="shared" si="2"/>
        <v>-3465169</v>
      </c>
      <c r="M25" s="31">
        <f t="shared" si="2"/>
        <v>75292973</v>
      </c>
      <c r="N25" s="31">
        <f t="shared" si="2"/>
        <v>45310365</v>
      </c>
      <c r="O25" s="31">
        <f t="shared" si="2"/>
        <v>-21307728</v>
      </c>
      <c r="P25" s="31">
        <f t="shared" si="2"/>
        <v>853740</v>
      </c>
      <c r="Q25" s="31">
        <f t="shared" si="2"/>
        <v>97462648</v>
      </c>
      <c r="R25" s="31">
        <f t="shared" si="2"/>
        <v>77008660</v>
      </c>
      <c r="S25" s="31">
        <f t="shared" si="2"/>
        <v>24548453</v>
      </c>
      <c r="T25" s="31">
        <f t="shared" si="2"/>
        <v>64335747</v>
      </c>
      <c r="U25" s="31">
        <f t="shared" si="2"/>
        <v>134926757</v>
      </c>
      <c r="V25" s="31">
        <f t="shared" si="2"/>
        <v>223810957</v>
      </c>
      <c r="W25" s="31">
        <f t="shared" si="2"/>
        <v>2290403437</v>
      </c>
      <c r="X25" s="31">
        <f t="shared" si="2"/>
        <v>7067875405</v>
      </c>
      <c r="Y25" s="31">
        <f t="shared" si="2"/>
        <v>-4777471968</v>
      </c>
      <c r="Z25" s="32">
        <f>+IF(X25&lt;&gt;0,+(Y25/X25)*100,0)</f>
        <v>-67.5941735563178</v>
      </c>
      <c r="AA25" s="33">
        <f>+AA12+AA24</f>
        <v>7067875405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>
        <v>34809261</v>
      </c>
      <c r="F30" s="20">
        <v>36172971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v>-7523121</v>
      </c>
      <c r="U30" s="20">
        <v>-1580260</v>
      </c>
      <c r="V30" s="20">
        <v>-9103381</v>
      </c>
      <c r="W30" s="20">
        <v>-9103381</v>
      </c>
      <c r="X30" s="20">
        <v>36172971</v>
      </c>
      <c r="Y30" s="20">
        <v>-45276352</v>
      </c>
      <c r="Z30" s="21">
        <v>-125.17</v>
      </c>
      <c r="AA30" s="22">
        <v>36172971</v>
      </c>
    </row>
    <row r="31" spans="1:27" ht="12.75">
      <c r="A31" s="23" t="s">
        <v>55</v>
      </c>
      <c r="B31" s="17"/>
      <c r="C31" s="18">
        <v>-11616605</v>
      </c>
      <c r="D31" s="18"/>
      <c r="E31" s="19">
        <v>67907792</v>
      </c>
      <c r="F31" s="20">
        <v>74826794</v>
      </c>
      <c r="G31" s="20">
        <v>166287</v>
      </c>
      <c r="H31" s="20">
        <v>132926</v>
      </c>
      <c r="I31" s="20">
        <v>457977</v>
      </c>
      <c r="J31" s="20">
        <v>757190</v>
      </c>
      <c r="K31" s="20">
        <v>-2619055</v>
      </c>
      <c r="L31" s="20">
        <v>-2619055</v>
      </c>
      <c r="M31" s="20">
        <v>-632775</v>
      </c>
      <c r="N31" s="20">
        <v>-5870885</v>
      </c>
      <c r="O31" s="20">
        <v>11109995</v>
      </c>
      <c r="P31" s="20"/>
      <c r="Q31" s="20">
        <v>-2856261</v>
      </c>
      <c r="R31" s="20">
        <v>8253734</v>
      </c>
      <c r="S31" s="20">
        <v>52769</v>
      </c>
      <c r="T31" s="20">
        <v>-875217</v>
      </c>
      <c r="U31" s="20">
        <v>-1188294</v>
      </c>
      <c r="V31" s="20">
        <v>-2010742</v>
      </c>
      <c r="W31" s="20">
        <v>1129297</v>
      </c>
      <c r="X31" s="20">
        <v>74826794</v>
      </c>
      <c r="Y31" s="20">
        <v>-73697497</v>
      </c>
      <c r="Z31" s="21">
        <v>-98.49</v>
      </c>
      <c r="AA31" s="22">
        <v>74826794</v>
      </c>
    </row>
    <row r="32" spans="1:27" ht="12.75">
      <c r="A32" s="23" t="s">
        <v>56</v>
      </c>
      <c r="B32" s="17"/>
      <c r="C32" s="18">
        <v>76496874</v>
      </c>
      <c r="D32" s="18"/>
      <c r="E32" s="19">
        <v>524146274</v>
      </c>
      <c r="F32" s="20">
        <v>522744893</v>
      </c>
      <c r="G32" s="20">
        <v>54168156</v>
      </c>
      <c r="H32" s="20">
        <v>108791057</v>
      </c>
      <c r="I32" s="20">
        <v>248277696</v>
      </c>
      <c r="J32" s="20">
        <v>411236909</v>
      </c>
      <c r="K32" s="20">
        <v>117365940</v>
      </c>
      <c r="L32" s="20">
        <v>114868295</v>
      </c>
      <c r="M32" s="20">
        <v>-52364845</v>
      </c>
      <c r="N32" s="20">
        <v>179869390</v>
      </c>
      <c r="O32" s="20">
        <v>-41339277</v>
      </c>
      <c r="P32" s="20">
        <v>895207</v>
      </c>
      <c r="Q32" s="20">
        <v>-1221557</v>
      </c>
      <c r="R32" s="20">
        <v>-41665627</v>
      </c>
      <c r="S32" s="20">
        <v>36386224</v>
      </c>
      <c r="T32" s="20">
        <v>62422016</v>
      </c>
      <c r="U32" s="20">
        <v>232077738</v>
      </c>
      <c r="V32" s="20">
        <v>330885978</v>
      </c>
      <c r="W32" s="20">
        <v>880326650</v>
      </c>
      <c r="X32" s="20">
        <v>522744893</v>
      </c>
      <c r="Y32" s="20">
        <v>357581757</v>
      </c>
      <c r="Z32" s="21">
        <v>68.4</v>
      </c>
      <c r="AA32" s="22">
        <v>522744893</v>
      </c>
    </row>
    <row r="33" spans="1:27" ht="12.75">
      <c r="A33" s="23" t="s">
        <v>57</v>
      </c>
      <c r="B33" s="17"/>
      <c r="C33" s="18"/>
      <c r="D33" s="18"/>
      <c r="E33" s="19">
        <v>4660371</v>
      </c>
      <c r="F33" s="20">
        <v>6636418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6636418</v>
      </c>
      <c r="Y33" s="20">
        <v>-6636418</v>
      </c>
      <c r="Z33" s="21">
        <v>-100</v>
      </c>
      <c r="AA33" s="22">
        <v>6636418</v>
      </c>
    </row>
    <row r="34" spans="1:27" ht="12.75">
      <c r="A34" s="27" t="s">
        <v>58</v>
      </c>
      <c r="B34" s="28"/>
      <c r="C34" s="29">
        <f aca="true" t="shared" si="3" ref="C34:Y34">SUM(C29:C33)</f>
        <v>64880269</v>
      </c>
      <c r="D34" s="29">
        <f>SUM(D29:D33)</f>
        <v>0</v>
      </c>
      <c r="E34" s="30">
        <f t="shared" si="3"/>
        <v>631523698</v>
      </c>
      <c r="F34" s="31">
        <f t="shared" si="3"/>
        <v>640381076</v>
      </c>
      <c r="G34" s="31">
        <f t="shared" si="3"/>
        <v>54334443</v>
      </c>
      <c r="H34" s="31">
        <f t="shared" si="3"/>
        <v>108923983</v>
      </c>
      <c r="I34" s="31">
        <f t="shared" si="3"/>
        <v>248735673</v>
      </c>
      <c r="J34" s="31">
        <f t="shared" si="3"/>
        <v>411994099</v>
      </c>
      <c r="K34" s="31">
        <f t="shared" si="3"/>
        <v>114746885</v>
      </c>
      <c r="L34" s="31">
        <f t="shared" si="3"/>
        <v>112249240</v>
      </c>
      <c r="M34" s="31">
        <f t="shared" si="3"/>
        <v>-52997620</v>
      </c>
      <c r="N34" s="31">
        <f t="shared" si="3"/>
        <v>173998505</v>
      </c>
      <c r="O34" s="31">
        <f t="shared" si="3"/>
        <v>-30229282</v>
      </c>
      <c r="P34" s="31">
        <f t="shared" si="3"/>
        <v>895207</v>
      </c>
      <c r="Q34" s="31">
        <f t="shared" si="3"/>
        <v>-4077818</v>
      </c>
      <c r="R34" s="31">
        <f t="shared" si="3"/>
        <v>-33411893</v>
      </c>
      <c r="S34" s="31">
        <f t="shared" si="3"/>
        <v>36438993</v>
      </c>
      <c r="T34" s="31">
        <f t="shared" si="3"/>
        <v>54023678</v>
      </c>
      <c r="U34" s="31">
        <f t="shared" si="3"/>
        <v>229309184</v>
      </c>
      <c r="V34" s="31">
        <f t="shared" si="3"/>
        <v>319771855</v>
      </c>
      <c r="W34" s="31">
        <f t="shared" si="3"/>
        <v>872352566</v>
      </c>
      <c r="X34" s="31">
        <f t="shared" si="3"/>
        <v>640381076</v>
      </c>
      <c r="Y34" s="31">
        <f t="shared" si="3"/>
        <v>231971490</v>
      </c>
      <c r="Z34" s="32">
        <f>+IF(X34&lt;&gt;0,+(Y34/X34)*100,0)</f>
        <v>36.22397642493733</v>
      </c>
      <c r="AA34" s="33">
        <f>SUM(AA29:AA33)</f>
        <v>640381076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-26344</v>
      </c>
      <c r="D37" s="18"/>
      <c r="E37" s="19">
        <v>293088923</v>
      </c>
      <c r="F37" s="20">
        <v>279886335</v>
      </c>
      <c r="G37" s="20">
        <v>462671</v>
      </c>
      <c r="H37" s="20">
        <v>-563665</v>
      </c>
      <c r="I37" s="20"/>
      <c r="J37" s="20">
        <v>-100994</v>
      </c>
      <c r="K37" s="20">
        <v>-8851614</v>
      </c>
      <c r="L37" s="20">
        <v>-8851614</v>
      </c>
      <c r="M37" s="20">
        <v>-4246511</v>
      </c>
      <c r="N37" s="20">
        <v>-21949739</v>
      </c>
      <c r="O37" s="20">
        <v>-3393800</v>
      </c>
      <c r="P37" s="20"/>
      <c r="Q37" s="20">
        <v>-3448000</v>
      </c>
      <c r="R37" s="20">
        <v>-6841800</v>
      </c>
      <c r="S37" s="20">
        <v>-2919378</v>
      </c>
      <c r="T37" s="20">
        <v>-2342848</v>
      </c>
      <c r="U37" s="20">
        <v>-3499003</v>
      </c>
      <c r="V37" s="20">
        <v>-8761229</v>
      </c>
      <c r="W37" s="20">
        <v>-37653762</v>
      </c>
      <c r="X37" s="20">
        <v>279886335</v>
      </c>
      <c r="Y37" s="20">
        <v>-317540097</v>
      </c>
      <c r="Z37" s="21">
        <v>-113.45</v>
      </c>
      <c r="AA37" s="22">
        <v>279886335</v>
      </c>
    </row>
    <row r="38" spans="1:27" ht="12.75">
      <c r="A38" s="23" t="s">
        <v>57</v>
      </c>
      <c r="B38" s="17"/>
      <c r="C38" s="18">
        <v>8190691</v>
      </c>
      <c r="D38" s="18"/>
      <c r="E38" s="19">
        <v>252180292</v>
      </c>
      <c r="F38" s="20">
        <v>339109639</v>
      </c>
      <c r="G38" s="20">
        <v>23</v>
      </c>
      <c r="H38" s="20"/>
      <c r="I38" s="20">
        <v>63</v>
      </c>
      <c r="J38" s="20">
        <v>86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86</v>
      </c>
      <c r="X38" s="20">
        <v>339109639</v>
      </c>
      <c r="Y38" s="20">
        <v>-339109553</v>
      </c>
      <c r="Z38" s="21">
        <v>-100</v>
      </c>
      <c r="AA38" s="22">
        <v>339109639</v>
      </c>
    </row>
    <row r="39" spans="1:27" ht="12.75">
      <c r="A39" s="27" t="s">
        <v>61</v>
      </c>
      <c r="B39" s="35"/>
      <c r="C39" s="29">
        <f aca="true" t="shared" si="4" ref="C39:Y39">SUM(C37:C38)</f>
        <v>8164347</v>
      </c>
      <c r="D39" s="29">
        <f>SUM(D37:D38)</f>
        <v>0</v>
      </c>
      <c r="E39" s="36">
        <f t="shared" si="4"/>
        <v>545269215</v>
      </c>
      <c r="F39" s="37">
        <f t="shared" si="4"/>
        <v>618995974</v>
      </c>
      <c r="G39" s="37">
        <f t="shared" si="4"/>
        <v>462694</v>
      </c>
      <c r="H39" s="37">
        <f t="shared" si="4"/>
        <v>-563665</v>
      </c>
      <c r="I39" s="37">
        <f t="shared" si="4"/>
        <v>63</v>
      </c>
      <c r="J39" s="37">
        <f t="shared" si="4"/>
        <v>-100908</v>
      </c>
      <c r="K39" s="37">
        <f t="shared" si="4"/>
        <v>-8851614</v>
      </c>
      <c r="L39" s="37">
        <f t="shared" si="4"/>
        <v>-8851614</v>
      </c>
      <c r="M39" s="37">
        <f t="shared" si="4"/>
        <v>-4246511</v>
      </c>
      <c r="N39" s="37">
        <f t="shared" si="4"/>
        <v>-21949739</v>
      </c>
      <c r="O39" s="37">
        <f t="shared" si="4"/>
        <v>-3393800</v>
      </c>
      <c r="P39" s="37">
        <f t="shared" si="4"/>
        <v>0</v>
      </c>
      <c r="Q39" s="37">
        <f t="shared" si="4"/>
        <v>-3448000</v>
      </c>
      <c r="R39" s="37">
        <f t="shared" si="4"/>
        <v>-6841800</v>
      </c>
      <c r="S39" s="37">
        <f t="shared" si="4"/>
        <v>-2919378</v>
      </c>
      <c r="T39" s="37">
        <f t="shared" si="4"/>
        <v>-2342848</v>
      </c>
      <c r="U39" s="37">
        <f t="shared" si="4"/>
        <v>-3499003</v>
      </c>
      <c r="V39" s="37">
        <f t="shared" si="4"/>
        <v>-8761229</v>
      </c>
      <c r="W39" s="37">
        <f t="shared" si="4"/>
        <v>-37653676</v>
      </c>
      <c r="X39" s="37">
        <f t="shared" si="4"/>
        <v>618995974</v>
      </c>
      <c r="Y39" s="37">
        <f t="shared" si="4"/>
        <v>-656649650</v>
      </c>
      <c r="Z39" s="38">
        <f>+IF(X39&lt;&gt;0,+(Y39/X39)*100,0)</f>
        <v>-106.08302437844289</v>
      </c>
      <c r="AA39" s="39">
        <f>SUM(AA37:AA38)</f>
        <v>618995974</v>
      </c>
    </row>
    <row r="40" spans="1:27" ht="12.75">
      <c r="A40" s="27" t="s">
        <v>62</v>
      </c>
      <c r="B40" s="28"/>
      <c r="C40" s="29">
        <f aca="true" t="shared" si="5" ref="C40:Y40">+C34+C39</f>
        <v>73044616</v>
      </c>
      <c r="D40" s="29">
        <f>+D34+D39</f>
        <v>0</v>
      </c>
      <c r="E40" s="30">
        <f t="shared" si="5"/>
        <v>1176792913</v>
      </c>
      <c r="F40" s="31">
        <f t="shared" si="5"/>
        <v>1259377050</v>
      </c>
      <c r="G40" s="31">
        <f t="shared" si="5"/>
        <v>54797137</v>
      </c>
      <c r="H40" s="31">
        <f t="shared" si="5"/>
        <v>108360318</v>
      </c>
      <c r="I40" s="31">
        <f t="shared" si="5"/>
        <v>248735736</v>
      </c>
      <c r="J40" s="31">
        <f t="shared" si="5"/>
        <v>411893191</v>
      </c>
      <c r="K40" s="31">
        <f t="shared" si="5"/>
        <v>105895271</v>
      </c>
      <c r="L40" s="31">
        <f t="shared" si="5"/>
        <v>103397626</v>
      </c>
      <c r="M40" s="31">
        <f t="shared" si="5"/>
        <v>-57244131</v>
      </c>
      <c r="N40" s="31">
        <f t="shared" si="5"/>
        <v>152048766</v>
      </c>
      <c r="O40" s="31">
        <f t="shared" si="5"/>
        <v>-33623082</v>
      </c>
      <c r="P40" s="31">
        <f t="shared" si="5"/>
        <v>895207</v>
      </c>
      <c r="Q40" s="31">
        <f t="shared" si="5"/>
        <v>-7525818</v>
      </c>
      <c r="R40" s="31">
        <f t="shared" si="5"/>
        <v>-40253693</v>
      </c>
      <c r="S40" s="31">
        <f t="shared" si="5"/>
        <v>33519615</v>
      </c>
      <c r="T40" s="31">
        <f t="shared" si="5"/>
        <v>51680830</v>
      </c>
      <c r="U40" s="31">
        <f t="shared" si="5"/>
        <v>225810181</v>
      </c>
      <c r="V40" s="31">
        <f t="shared" si="5"/>
        <v>311010626</v>
      </c>
      <c r="W40" s="31">
        <f t="shared" si="5"/>
        <v>834698890</v>
      </c>
      <c r="X40" s="31">
        <f t="shared" si="5"/>
        <v>1259377050</v>
      </c>
      <c r="Y40" s="31">
        <f t="shared" si="5"/>
        <v>-424678160</v>
      </c>
      <c r="Z40" s="32">
        <f>+IF(X40&lt;&gt;0,+(Y40/X40)*100,0)</f>
        <v>-33.72128783830069</v>
      </c>
      <c r="AA40" s="33">
        <f>+AA34+AA39</f>
        <v>1259377050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337241472</v>
      </c>
      <c r="D42" s="43">
        <f>+D25-D40</f>
        <v>0</v>
      </c>
      <c r="E42" s="44">
        <f t="shared" si="6"/>
        <v>6034310712</v>
      </c>
      <c r="F42" s="45">
        <f t="shared" si="6"/>
        <v>5808498355</v>
      </c>
      <c r="G42" s="45">
        <f t="shared" si="6"/>
        <v>554772452</v>
      </c>
      <c r="H42" s="45">
        <f t="shared" si="6"/>
        <v>-447508739</v>
      </c>
      <c r="I42" s="45">
        <f t="shared" si="6"/>
        <v>1425116551</v>
      </c>
      <c r="J42" s="45">
        <f t="shared" si="6"/>
        <v>1532380264</v>
      </c>
      <c r="K42" s="45">
        <f t="shared" si="6"/>
        <v>-132412710</v>
      </c>
      <c r="L42" s="45">
        <f t="shared" si="6"/>
        <v>-106862795</v>
      </c>
      <c r="M42" s="45">
        <f t="shared" si="6"/>
        <v>132537104</v>
      </c>
      <c r="N42" s="45">
        <f t="shared" si="6"/>
        <v>-106738401</v>
      </c>
      <c r="O42" s="45">
        <f t="shared" si="6"/>
        <v>12315354</v>
      </c>
      <c r="P42" s="45">
        <f t="shared" si="6"/>
        <v>-41467</v>
      </c>
      <c r="Q42" s="45">
        <f t="shared" si="6"/>
        <v>104988466</v>
      </c>
      <c r="R42" s="45">
        <f t="shared" si="6"/>
        <v>117262353</v>
      </c>
      <c r="S42" s="45">
        <f t="shared" si="6"/>
        <v>-8971162</v>
      </c>
      <c r="T42" s="45">
        <f t="shared" si="6"/>
        <v>12654917</v>
      </c>
      <c r="U42" s="45">
        <f t="shared" si="6"/>
        <v>-90883424</v>
      </c>
      <c r="V42" s="45">
        <f t="shared" si="6"/>
        <v>-87199669</v>
      </c>
      <c r="W42" s="45">
        <f t="shared" si="6"/>
        <v>1455704547</v>
      </c>
      <c r="X42" s="45">
        <f t="shared" si="6"/>
        <v>5808498355</v>
      </c>
      <c r="Y42" s="45">
        <f t="shared" si="6"/>
        <v>-4352793808</v>
      </c>
      <c r="Z42" s="46">
        <f>+IF(X42&lt;&gt;0,+(Y42/X42)*100,0)</f>
        <v>-74.93836688880322</v>
      </c>
      <c r="AA42" s="47">
        <f>+AA25-AA40</f>
        <v>5808498355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179140924</v>
      </c>
      <c r="D45" s="18"/>
      <c r="E45" s="19">
        <v>5669477079</v>
      </c>
      <c r="F45" s="20">
        <v>5584648126</v>
      </c>
      <c r="G45" s="20"/>
      <c r="H45" s="20"/>
      <c r="I45" s="20"/>
      <c r="J45" s="20"/>
      <c r="K45" s="20">
        <v>-21025147</v>
      </c>
      <c r="L45" s="20">
        <v>-75060569</v>
      </c>
      <c r="M45" s="20">
        <v>12210722</v>
      </c>
      <c r="N45" s="20">
        <v>-83874994</v>
      </c>
      <c r="O45" s="20">
        <v>866386</v>
      </c>
      <c r="P45" s="20">
        <v>38172789</v>
      </c>
      <c r="Q45" s="20">
        <v>28479191</v>
      </c>
      <c r="R45" s="20">
        <v>67518366</v>
      </c>
      <c r="S45" s="20">
        <v>10391472</v>
      </c>
      <c r="T45" s="20">
        <v>-200</v>
      </c>
      <c r="U45" s="20">
        <v>30</v>
      </c>
      <c r="V45" s="20">
        <v>10391302</v>
      </c>
      <c r="W45" s="20">
        <v>-5965326</v>
      </c>
      <c r="X45" s="20">
        <v>5584648126</v>
      </c>
      <c r="Y45" s="20">
        <v>-5590613452</v>
      </c>
      <c r="Z45" s="48">
        <v>-100.11</v>
      </c>
      <c r="AA45" s="22">
        <v>5584648126</v>
      </c>
    </row>
    <row r="46" spans="1:27" ht="12.75">
      <c r="A46" s="23" t="s">
        <v>67</v>
      </c>
      <c r="B46" s="17"/>
      <c r="C46" s="18">
        <v>4949070</v>
      </c>
      <c r="D46" s="18"/>
      <c r="E46" s="19">
        <v>18903126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-42982</v>
      </c>
      <c r="R46" s="20">
        <v>-42982</v>
      </c>
      <c r="S46" s="20"/>
      <c r="T46" s="20"/>
      <c r="U46" s="20">
        <v>42982</v>
      </c>
      <c r="V46" s="20">
        <v>42982</v>
      </c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184089994</v>
      </c>
      <c r="D48" s="51">
        <f>SUM(D45:D47)</f>
        <v>0</v>
      </c>
      <c r="E48" s="52">
        <f t="shared" si="7"/>
        <v>5688380205</v>
      </c>
      <c r="F48" s="53">
        <f t="shared" si="7"/>
        <v>5584648126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-21025147</v>
      </c>
      <c r="L48" s="53">
        <f t="shared" si="7"/>
        <v>-75060569</v>
      </c>
      <c r="M48" s="53">
        <f t="shared" si="7"/>
        <v>12210722</v>
      </c>
      <c r="N48" s="53">
        <f t="shared" si="7"/>
        <v>-83874994</v>
      </c>
      <c r="O48" s="53">
        <f t="shared" si="7"/>
        <v>866386</v>
      </c>
      <c r="P48" s="53">
        <f t="shared" si="7"/>
        <v>38172789</v>
      </c>
      <c r="Q48" s="53">
        <f t="shared" si="7"/>
        <v>28436209</v>
      </c>
      <c r="R48" s="53">
        <f t="shared" si="7"/>
        <v>67475384</v>
      </c>
      <c r="S48" s="53">
        <f t="shared" si="7"/>
        <v>10391472</v>
      </c>
      <c r="T48" s="53">
        <f t="shared" si="7"/>
        <v>-200</v>
      </c>
      <c r="U48" s="53">
        <f t="shared" si="7"/>
        <v>43012</v>
      </c>
      <c r="V48" s="53">
        <f t="shared" si="7"/>
        <v>10434284</v>
      </c>
      <c r="W48" s="53">
        <f t="shared" si="7"/>
        <v>-5965326</v>
      </c>
      <c r="X48" s="53">
        <f t="shared" si="7"/>
        <v>5584648126</v>
      </c>
      <c r="Y48" s="53">
        <f t="shared" si="7"/>
        <v>-5590613452</v>
      </c>
      <c r="Z48" s="54">
        <f>+IF(X48&lt;&gt;0,+(Y48/X48)*100,0)</f>
        <v>-100.10681650598947</v>
      </c>
      <c r="AA48" s="55">
        <f>SUM(AA45:AA47)</f>
        <v>5584648126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54936216</v>
      </c>
      <c r="F6" s="20">
        <v>54936216</v>
      </c>
      <c r="G6" s="20">
        <v>255325418</v>
      </c>
      <c r="H6" s="20">
        <v>-60811720</v>
      </c>
      <c r="I6" s="20">
        <v>50902397</v>
      </c>
      <c r="J6" s="20">
        <v>245416095</v>
      </c>
      <c r="K6" s="20">
        <v>-5838172</v>
      </c>
      <c r="L6" s="20"/>
      <c r="M6" s="20"/>
      <c r="N6" s="20">
        <v>-5838172</v>
      </c>
      <c r="O6" s="20"/>
      <c r="P6" s="20"/>
      <c r="Q6" s="20"/>
      <c r="R6" s="20"/>
      <c r="S6" s="20">
        <v>4043298</v>
      </c>
      <c r="T6" s="20">
        <v>4263026</v>
      </c>
      <c r="U6" s="20">
        <v>4129803</v>
      </c>
      <c r="V6" s="20">
        <v>12436127</v>
      </c>
      <c r="W6" s="20">
        <v>252014050</v>
      </c>
      <c r="X6" s="20">
        <v>54935988</v>
      </c>
      <c r="Y6" s="20">
        <v>197078062</v>
      </c>
      <c r="Z6" s="21">
        <v>358.74</v>
      </c>
      <c r="AA6" s="22">
        <v>54936216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849442356</v>
      </c>
      <c r="F8" s="20">
        <v>849442356</v>
      </c>
      <c r="G8" s="20">
        <v>571615854</v>
      </c>
      <c r="H8" s="20">
        <v>83727683</v>
      </c>
      <c r="I8" s="20">
        <v>2942213</v>
      </c>
      <c r="J8" s="20">
        <v>658285750</v>
      </c>
      <c r="K8" s="20">
        <v>-239382175</v>
      </c>
      <c r="L8" s="20"/>
      <c r="M8" s="20"/>
      <c r="N8" s="20">
        <v>-239382175</v>
      </c>
      <c r="O8" s="20"/>
      <c r="P8" s="20"/>
      <c r="Q8" s="20"/>
      <c r="R8" s="20"/>
      <c r="S8" s="20">
        <v>62518959</v>
      </c>
      <c r="T8" s="20">
        <v>65916733</v>
      </c>
      <c r="U8" s="20">
        <v>63856835</v>
      </c>
      <c r="V8" s="20">
        <v>192292527</v>
      </c>
      <c r="W8" s="20">
        <v>611196102</v>
      </c>
      <c r="X8" s="20">
        <v>849442404</v>
      </c>
      <c r="Y8" s="20">
        <v>-238246302</v>
      </c>
      <c r="Z8" s="21">
        <v>-28.05</v>
      </c>
      <c r="AA8" s="22">
        <v>849442356</v>
      </c>
    </row>
    <row r="9" spans="1:27" ht="12.75">
      <c r="A9" s="23" t="s">
        <v>36</v>
      </c>
      <c r="B9" s="17"/>
      <c r="C9" s="18"/>
      <c r="D9" s="18"/>
      <c r="E9" s="19">
        <v>242220</v>
      </c>
      <c r="F9" s="20">
        <v>242220</v>
      </c>
      <c r="G9" s="20">
        <v>141640595</v>
      </c>
      <c r="H9" s="20">
        <v>-5174591</v>
      </c>
      <c r="I9" s="20">
        <v>-15236981</v>
      </c>
      <c r="J9" s="20">
        <v>121229023</v>
      </c>
      <c r="K9" s="20">
        <v>-4156648</v>
      </c>
      <c r="L9" s="20"/>
      <c r="M9" s="20"/>
      <c r="N9" s="20">
        <v>-4156648</v>
      </c>
      <c r="O9" s="20"/>
      <c r="P9" s="20"/>
      <c r="Q9" s="20"/>
      <c r="R9" s="20"/>
      <c r="S9" s="20">
        <v>17827</v>
      </c>
      <c r="T9" s="20">
        <v>18797</v>
      </c>
      <c r="U9" s="20">
        <v>18209</v>
      </c>
      <c r="V9" s="20">
        <v>54833</v>
      </c>
      <c r="W9" s="20">
        <v>117127208</v>
      </c>
      <c r="X9" s="20">
        <v>242220</v>
      </c>
      <c r="Y9" s="20">
        <v>116884988</v>
      </c>
      <c r="Z9" s="21">
        <v>48255.71</v>
      </c>
      <c r="AA9" s="22">
        <v>242220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>
        <v>-2830466</v>
      </c>
      <c r="F11" s="20">
        <v>-2830466</v>
      </c>
      <c r="G11" s="20">
        <v>328137173</v>
      </c>
      <c r="H11" s="20">
        <v>2509127</v>
      </c>
      <c r="I11" s="20">
        <v>892736</v>
      </c>
      <c r="J11" s="20">
        <v>331539036</v>
      </c>
      <c r="K11" s="20">
        <v>1754335</v>
      </c>
      <c r="L11" s="20"/>
      <c r="M11" s="20"/>
      <c r="N11" s="20">
        <v>1754335</v>
      </c>
      <c r="O11" s="20"/>
      <c r="P11" s="20"/>
      <c r="Q11" s="20"/>
      <c r="R11" s="20"/>
      <c r="S11" s="20">
        <v>-208321</v>
      </c>
      <c r="T11" s="20">
        <v>-219651</v>
      </c>
      <c r="U11" s="20">
        <v>-212784</v>
      </c>
      <c r="V11" s="20">
        <v>-640756</v>
      </c>
      <c r="W11" s="20">
        <v>332652615</v>
      </c>
      <c r="X11" s="20">
        <v>-2830500</v>
      </c>
      <c r="Y11" s="20">
        <v>335483115</v>
      </c>
      <c r="Z11" s="21">
        <v>-11852.43</v>
      </c>
      <c r="AA11" s="22">
        <v>-2830466</v>
      </c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901790326</v>
      </c>
      <c r="F12" s="31">
        <f t="shared" si="0"/>
        <v>901790326</v>
      </c>
      <c r="G12" s="31">
        <f t="shared" si="0"/>
        <v>1296719040</v>
      </c>
      <c r="H12" s="31">
        <f t="shared" si="0"/>
        <v>20250499</v>
      </c>
      <c r="I12" s="31">
        <f t="shared" si="0"/>
        <v>39500365</v>
      </c>
      <c r="J12" s="31">
        <f t="shared" si="0"/>
        <v>1356469904</v>
      </c>
      <c r="K12" s="31">
        <f t="shared" si="0"/>
        <v>-247622660</v>
      </c>
      <c r="L12" s="31">
        <f t="shared" si="0"/>
        <v>0</v>
      </c>
      <c r="M12" s="31">
        <f t="shared" si="0"/>
        <v>0</v>
      </c>
      <c r="N12" s="31">
        <f t="shared" si="0"/>
        <v>-247622660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66371763</v>
      </c>
      <c r="T12" s="31">
        <f t="shared" si="0"/>
        <v>69978905</v>
      </c>
      <c r="U12" s="31">
        <f t="shared" si="0"/>
        <v>67792063</v>
      </c>
      <c r="V12" s="31">
        <f t="shared" si="0"/>
        <v>204142731</v>
      </c>
      <c r="W12" s="31">
        <f t="shared" si="0"/>
        <v>1312989975</v>
      </c>
      <c r="X12" s="31">
        <f t="shared" si="0"/>
        <v>901790112</v>
      </c>
      <c r="Y12" s="31">
        <f t="shared" si="0"/>
        <v>411199863</v>
      </c>
      <c r="Z12" s="32">
        <f>+IF(X12&lt;&gt;0,+(Y12/X12)*100,0)</f>
        <v>45.59817828208788</v>
      </c>
      <c r="AA12" s="33">
        <f>SUM(AA6:AA11)</f>
        <v>901790326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>
        <v>14788842</v>
      </c>
      <c r="H15" s="20">
        <v>-24789</v>
      </c>
      <c r="I15" s="20">
        <v>-18184</v>
      </c>
      <c r="J15" s="20">
        <v>14745869</v>
      </c>
      <c r="K15" s="20">
        <v>-10019</v>
      </c>
      <c r="L15" s="20"/>
      <c r="M15" s="20"/>
      <c r="N15" s="20">
        <v>-10019</v>
      </c>
      <c r="O15" s="20"/>
      <c r="P15" s="20"/>
      <c r="Q15" s="20"/>
      <c r="R15" s="20"/>
      <c r="S15" s="20"/>
      <c r="T15" s="20"/>
      <c r="U15" s="20"/>
      <c r="V15" s="20"/>
      <c r="W15" s="20">
        <v>14735850</v>
      </c>
      <c r="X15" s="20"/>
      <c r="Y15" s="20">
        <v>14735850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>
        <v>702385000</v>
      </c>
      <c r="H17" s="20"/>
      <c r="I17" s="20"/>
      <c r="J17" s="20">
        <v>702385000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702385000</v>
      </c>
      <c r="X17" s="20"/>
      <c r="Y17" s="20">
        <v>702385000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79811494</v>
      </c>
      <c r="F19" s="20">
        <v>79811494</v>
      </c>
      <c r="G19" s="20">
        <v>6978502107</v>
      </c>
      <c r="H19" s="20">
        <v>-10433419</v>
      </c>
      <c r="I19" s="20">
        <v>7889252</v>
      </c>
      <c r="J19" s="20">
        <v>6975957940</v>
      </c>
      <c r="K19" s="20">
        <v>33245643</v>
      </c>
      <c r="L19" s="20"/>
      <c r="M19" s="20"/>
      <c r="N19" s="20">
        <v>33245643</v>
      </c>
      <c r="O19" s="20"/>
      <c r="P19" s="20"/>
      <c r="Q19" s="20"/>
      <c r="R19" s="20"/>
      <c r="S19" s="20">
        <v>5874118</v>
      </c>
      <c r="T19" s="20">
        <v>6193364</v>
      </c>
      <c r="U19" s="20">
        <v>5999826</v>
      </c>
      <c r="V19" s="20">
        <v>18067308</v>
      </c>
      <c r="W19" s="20">
        <v>7027270891</v>
      </c>
      <c r="X19" s="20">
        <v>79811400</v>
      </c>
      <c r="Y19" s="20">
        <v>6947459491</v>
      </c>
      <c r="Z19" s="21">
        <v>8704.85</v>
      </c>
      <c r="AA19" s="22">
        <v>79811494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>
        <v>80648425</v>
      </c>
      <c r="H21" s="20"/>
      <c r="I21" s="20"/>
      <c r="J21" s="20">
        <v>80648425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80648425</v>
      </c>
      <c r="X21" s="20"/>
      <c r="Y21" s="20">
        <v>80648425</v>
      </c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-16465274</v>
      </c>
      <c r="F22" s="20">
        <v>-16465274</v>
      </c>
      <c r="G22" s="20">
        <v>39769127</v>
      </c>
      <c r="H22" s="20">
        <v>-1014307</v>
      </c>
      <c r="I22" s="20">
        <v>-981590</v>
      </c>
      <c r="J22" s="20">
        <v>37773230</v>
      </c>
      <c r="K22" s="20"/>
      <c r="L22" s="20"/>
      <c r="M22" s="20"/>
      <c r="N22" s="20"/>
      <c r="O22" s="20"/>
      <c r="P22" s="20"/>
      <c r="Q22" s="20"/>
      <c r="R22" s="20"/>
      <c r="S22" s="20">
        <v>-1211844</v>
      </c>
      <c r="T22" s="20">
        <v>-1277706</v>
      </c>
      <c r="U22" s="20">
        <v>-1237780</v>
      </c>
      <c r="V22" s="20">
        <v>-3727330</v>
      </c>
      <c r="W22" s="20">
        <v>34045900</v>
      </c>
      <c r="X22" s="20">
        <v>-16465308</v>
      </c>
      <c r="Y22" s="20">
        <v>50511208</v>
      </c>
      <c r="Z22" s="21">
        <v>-306.77</v>
      </c>
      <c r="AA22" s="22">
        <v>-16465274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>
        <v>272674005</v>
      </c>
      <c r="H23" s="24"/>
      <c r="I23" s="24"/>
      <c r="J23" s="20">
        <v>272674005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272674005</v>
      </c>
      <c r="X23" s="20"/>
      <c r="Y23" s="24">
        <v>272674005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63346220</v>
      </c>
      <c r="F24" s="37">
        <f t="shared" si="1"/>
        <v>63346220</v>
      </c>
      <c r="G24" s="37">
        <f t="shared" si="1"/>
        <v>8088767506</v>
      </c>
      <c r="H24" s="37">
        <f t="shared" si="1"/>
        <v>-11472515</v>
      </c>
      <c r="I24" s="37">
        <f t="shared" si="1"/>
        <v>6889478</v>
      </c>
      <c r="J24" s="37">
        <f t="shared" si="1"/>
        <v>8084184469</v>
      </c>
      <c r="K24" s="37">
        <f t="shared" si="1"/>
        <v>33235624</v>
      </c>
      <c r="L24" s="37">
        <f t="shared" si="1"/>
        <v>0</v>
      </c>
      <c r="M24" s="37">
        <f t="shared" si="1"/>
        <v>0</v>
      </c>
      <c r="N24" s="37">
        <f t="shared" si="1"/>
        <v>33235624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4662274</v>
      </c>
      <c r="T24" s="37">
        <f t="shared" si="1"/>
        <v>4915658</v>
      </c>
      <c r="U24" s="37">
        <f t="shared" si="1"/>
        <v>4762046</v>
      </c>
      <c r="V24" s="37">
        <f t="shared" si="1"/>
        <v>14339978</v>
      </c>
      <c r="W24" s="37">
        <f t="shared" si="1"/>
        <v>8131760071</v>
      </c>
      <c r="X24" s="37">
        <f t="shared" si="1"/>
        <v>63346092</v>
      </c>
      <c r="Y24" s="37">
        <f t="shared" si="1"/>
        <v>8068413979</v>
      </c>
      <c r="Z24" s="38">
        <f>+IF(X24&lt;&gt;0,+(Y24/X24)*100,0)</f>
        <v>12737.035110232215</v>
      </c>
      <c r="AA24" s="39">
        <f>SUM(AA15:AA23)</f>
        <v>63346220</v>
      </c>
    </row>
    <row r="25" spans="1:27" ht="12.75">
      <c r="A25" s="27" t="s">
        <v>50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965136546</v>
      </c>
      <c r="F25" s="31">
        <f t="shared" si="2"/>
        <v>965136546</v>
      </c>
      <c r="G25" s="31">
        <f t="shared" si="2"/>
        <v>9385486546</v>
      </c>
      <c r="H25" s="31">
        <f t="shared" si="2"/>
        <v>8777984</v>
      </c>
      <c r="I25" s="31">
        <f t="shared" si="2"/>
        <v>46389843</v>
      </c>
      <c r="J25" s="31">
        <f t="shared" si="2"/>
        <v>9440654373</v>
      </c>
      <c r="K25" s="31">
        <f t="shared" si="2"/>
        <v>-214387036</v>
      </c>
      <c r="L25" s="31">
        <f t="shared" si="2"/>
        <v>0</v>
      </c>
      <c r="M25" s="31">
        <f t="shared" si="2"/>
        <v>0</v>
      </c>
      <c r="N25" s="31">
        <f t="shared" si="2"/>
        <v>-214387036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71034037</v>
      </c>
      <c r="T25" s="31">
        <f t="shared" si="2"/>
        <v>74894563</v>
      </c>
      <c r="U25" s="31">
        <f t="shared" si="2"/>
        <v>72554109</v>
      </c>
      <c r="V25" s="31">
        <f t="shared" si="2"/>
        <v>218482709</v>
      </c>
      <c r="W25" s="31">
        <f t="shared" si="2"/>
        <v>9444750046</v>
      </c>
      <c r="X25" s="31">
        <f t="shared" si="2"/>
        <v>965136204</v>
      </c>
      <c r="Y25" s="31">
        <f t="shared" si="2"/>
        <v>8479613842</v>
      </c>
      <c r="Z25" s="32">
        <f>+IF(X25&lt;&gt;0,+(Y25/X25)*100,0)</f>
        <v>878.5924522213861</v>
      </c>
      <c r="AA25" s="33">
        <f>+AA12+AA24</f>
        <v>965136546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>
        <v>84934671</v>
      </c>
      <c r="H30" s="20"/>
      <c r="I30" s="20">
        <v>-22154090</v>
      </c>
      <c r="J30" s="20">
        <v>62780581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62780581</v>
      </c>
      <c r="X30" s="20"/>
      <c r="Y30" s="20">
        <v>62780581</v>
      </c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>
        <v>106820248</v>
      </c>
      <c r="H31" s="20">
        <v>249426</v>
      </c>
      <c r="I31" s="20">
        <v>1625201</v>
      </c>
      <c r="J31" s="20">
        <v>108694875</v>
      </c>
      <c r="K31" s="20">
        <v>1308078</v>
      </c>
      <c r="L31" s="20"/>
      <c r="M31" s="20"/>
      <c r="N31" s="20">
        <v>1308078</v>
      </c>
      <c r="O31" s="20"/>
      <c r="P31" s="20"/>
      <c r="Q31" s="20"/>
      <c r="R31" s="20"/>
      <c r="S31" s="20"/>
      <c r="T31" s="20"/>
      <c r="U31" s="20"/>
      <c r="V31" s="20"/>
      <c r="W31" s="20">
        <v>110002953</v>
      </c>
      <c r="X31" s="20"/>
      <c r="Y31" s="20">
        <v>110002953</v>
      </c>
      <c r="Z31" s="21"/>
      <c r="AA31" s="22"/>
    </row>
    <row r="32" spans="1:27" ht="12.75">
      <c r="A32" s="23" t="s">
        <v>56</v>
      </c>
      <c r="B32" s="17"/>
      <c r="C32" s="18"/>
      <c r="D32" s="18"/>
      <c r="E32" s="19">
        <v>328734887</v>
      </c>
      <c r="F32" s="20">
        <v>328734887</v>
      </c>
      <c r="G32" s="20">
        <v>1549054840</v>
      </c>
      <c r="H32" s="20">
        <v>31290688</v>
      </c>
      <c r="I32" s="20">
        <v>98119994</v>
      </c>
      <c r="J32" s="20">
        <v>1678465522</v>
      </c>
      <c r="K32" s="20">
        <v>-64973320</v>
      </c>
      <c r="L32" s="20"/>
      <c r="M32" s="20"/>
      <c r="N32" s="20">
        <v>-64973320</v>
      </c>
      <c r="O32" s="20"/>
      <c r="P32" s="20"/>
      <c r="Q32" s="20"/>
      <c r="R32" s="20"/>
      <c r="S32" s="20">
        <v>24194929</v>
      </c>
      <c r="T32" s="20">
        <v>25509885</v>
      </c>
      <c r="U32" s="20">
        <v>24712688</v>
      </c>
      <c r="V32" s="20">
        <v>74417502</v>
      </c>
      <c r="W32" s="20">
        <v>1687909704</v>
      </c>
      <c r="X32" s="20">
        <v>328735440</v>
      </c>
      <c r="Y32" s="20">
        <v>1359174264</v>
      </c>
      <c r="Z32" s="21">
        <v>413.46</v>
      </c>
      <c r="AA32" s="22">
        <v>328734887</v>
      </c>
    </row>
    <row r="33" spans="1:27" ht="12.75">
      <c r="A33" s="23" t="s">
        <v>57</v>
      </c>
      <c r="B33" s="17"/>
      <c r="C33" s="18"/>
      <c r="D33" s="18"/>
      <c r="E33" s="19"/>
      <c r="F33" s="20"/>
      <c r="G33" s="20">
        <v>108364478</v>
      </c>
      <c r="H33" s="20"/>
      <c r="I33" s="20"/>
      <c r="J33" s="20">
        <v>108364478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108364478</v>
      </c>
      <c r="X33" s="20"/>
      <c r="Y33" s="20">
        <v>108364478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328734887</v>
      </c>
      <c r="F34" s="31">
        <f t="shared" si="3"/>
        <v>328734887</v>
      </c>
      <c r="G34" s="31">
        <f t="shared" si="3"/>
        <v>1849174237</v>
      </c>
      <c r="H34" s="31">
        <f t="shared" si="3"/>
        <v>31540114</v>
      </c>
      <c r="I34" s="31">
        <f t="shared" si="3"/>
        <v>77591105</v>
      </c>
      <c r="J34" s="31">
        <f t="shared" si="3"/>
        <v>1958305456</v>
      </c>
      <c r="K34" s="31">
        <f t="shared" si="3"/>
        <v>-63665242</v>
      </c>
      <c r="L34" s="31">
        <f t="shared" si="3"/>
        <v>0</v>
      </c>
      <c r="M34" s="31">
        <f t="shared" si="3"/>
        <v>0</v>
      </c>
      <c r="N34" s="31">
        <f t="shared" si="3"/>
        <v>-63665242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24194929</v>
      </c>
      <c r="T34" s="31">
        <f t="shared" si="3"/>
        <v>25509885</v>
      </c>
      <c r="U34" s="31">
        <f t="shared" si="3"/>
        <v>24712688</v>
      </c>
      <c r="V34" s="31">
        <f t="shared" si="3"/>
        <v>74417502</v>
      </c>
      <c r="W34" s="31">
        <f t="shared" si="3"/>
        <v>1969057716</v>
      </c>
      <c r="X34" s="31">
        <f t="shared" si="3"/>
        <v>328735440</v>
      </c>
      <c r="Y34" s="31">
        <f t="shared" si="3"/>
        <v>1640322276</v>
      </c>
      <c r="Z34" s="32">
        <f>+IF(X34&lt;&gt;0,+(Y34/X34)*100,0)</f>
        <v>498.97944559917244</v>
      </c>
      <c r="AA34" s="33">
        <f>SUM(AA29:AA33)</f>
        <v>328734887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>
        <v>-79056107</v>
      </c>
      <c r="F37" s="20">
        <v>-79056107</v>
      </c>
      <c r="G37" s="20">
        <v>366291535</v>
      </c>
      <c r="H37" s="20"/>
      <c r="I37" s="20"/>
      <c r="J37" s="20">
        <v>366291535</v>
      </c>
      <c r="K37" s="20"/>
      <c r="L37" s="20"/>
      <c r="M37" s="20"/>
      <c r="N37" s="20"/>
      <c r="O37" s="20"/>
      <c r="P37" s="20"/>
      <c r="Q37" s="20"/>
      <c r="R37" s="20"/>
      <c r="S37" s="20">
        <v>-5818530</v>
      </c>
      <c r="T37" s="20">
        <v>-6134754</v>
      </c>
      <c r="U37" s="20">
        <v>-5943043</v>
      </c>
      <c r="V37" s="20">
        <v>-17896327</v>
      </c>
      <c r="W37" s="20">
        <v>348395208</v>
      </c>
      <c r="X37" s="20">
        <v>-79056108</v>
      </c>
      <c r="Y37" s="20">
        <v>427451316</v>
      </c>
      <c r="Z37" s="21">
        <v>-540.69</v>
      </c>
      <c r="AA37" s="22">
        <v>-79056107</v>
      </c>
    </row>
    <row r="38" spans="1:27" ht="12.75">
      <c r="A38" s="23" t="s">
        <v>57</v>
      </c>
      <c r="B38" s="17"/>
      <c r="C38" s="18"/>
      <c r="D38" s="18"/>
      <c r="E38" s="19"/>
      <c r="F38" s="20"/>
      <c r="G38" s="20">
        <v>624742899</v>
      </c>
      <c r="H38" s="20"/>
      <c r="I38" s="20"/>
      <c r="J38" s="20">
        <v>624742899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624742899</v>
      </c>
      <c r="X38" s="20"/>
      <c r="Y38" s="20">
        <v>624742899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-79056107</v>
      </c>
      <c r="F39" s="37">
        <f t="shared" si="4"/>
        <v>-79056107</v>
      </c>
      <c r="G39" s="37">
        <f t="shared" si="4"/>
        <v>991034434</v>
      </c>
      <c r="H39" s="37">
        <f t="shared" si="4"/>
        <v>0</v>
      </c>
      <c r="I39" s="37">
        <f t="shared" si="4"/>
        <v>0</v>
      </c>
      <c r="J39" s="37">
        <f t="shared" si="4"/>
        <v>991034434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-5818530</v>
      </c>
      <c r="T39" s="37">
        <f t="shared" si="4"/>
        <v>-6134754</v>
      </c>
      <c r="U39" s="37">
        <f t="shared" si="4"/>
        <v>-5943043</v>
      </c>
      <c r="V39" s="37">
        <f t="shared" si="4"/>
        <v>-17896327</v>
      </c>
      <c r="W39" s="37">
        <f t="shared" si="4"/>
        <v>973138107</v>
      </c>
      <c r="X39" s="37">
        <f t="shared" si="4"/>
        <v>-79056108</v>
      </c>
      <c r="Y39" s="37">
        <f t="shared" si="4"/>
        <v>1052194215</v>
      </c>
      <c r="Z39" s="38">
        <f>+IF(X39&lt;&gt;0,+(Y39/X39)*100,0)</f>
        <v>-1330.9461363820237</v>
      </c>
      <c r="AA39" s="39">
        <f>SUM(AA37:AA38)</f>
        <v>-79056107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249678780</v>
      </c>
      <c r="F40" s="31">
        <f t="shared" si="5"/>
        <v>249678780</v>
      </c>
      <c r="G40" s="31">
        <f t="shared" si="5"/>
        <v>2840208671</v>
      </c>
      <c r="H40" s="31">
        <f t="shared" si="5"/>
        <v>31540114</v>
      </c>
      <c r="I40" s="31">
        <f t="shared" si="5"/>
        <v>77591105</v>
      </c>
      <c r="J40" s="31">
        <f t="shared" si="5"/>
        <v>2949339890</v>
      </c>
      <c r="K40" s="31">
        <f t="shared" si="5"/>
        <v>-63665242</v>
      </c>
      <c r="L40" s="31">
        <f t="shared" si="5"/>
        <v>0</v>
      </c>
      <c r="M40" s="31">
        <f t="shared" si="5"/>
        <v>0</v>
      </c>
      <c r="N40" s="31">
        <f t="shared" si="5"/>
        <v>-63665242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18376399</v>
      </c>
      <c r="T40" s="31">
        <f t="shared" si="5"/>
        <v>19375131</v>
      </c>
      <c r="U40" s="31">
        <f t="shared" si="5"/>
        <v>18769645</v>
      </c>
      <c r="V40" s="31">
        <f t="shared" si="5"/>
        <v>56521175</v>
      </c>
      <c r="W40" s="31">
        <f t="shared" si="5"/>
        <v>2942195823</v>
      </c>
      <c r="X40" s="31">
        <f t="shared" si="5"/>
        <v>249679332</v>
      </c>
      <c r="Y40" s="31">
        <f t="shared" si="5"/>
        <v>2692516491</v>
      </c>
      <c r="Z40" s="32">
        <f>+IF(X40&lt;&gt;0,+(Y40/X40)*100,0)</f>
        <v>1078.3898168231242</v>
      </c>
      <c r="AA40" s="33">
        <f>+AA34+AA39</f>
        <v>249678780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715457766</v>
      </c>
      <c r="F42" s="45">
        <f t="shared" si="6"/>
        <v>715457766</v>
      </c>
      <c r="G42" s="45">
        <f t="shared" si="6"/>
        <v>6545277875</v>
      </c>
      <c r="H42" s="45">
        <f t="shared" si="6"/>
        <v>-22762130</v>
      </c>
      <c r="I42" s="45">
        <f t="shared" si="6"/>
        <v>-31201262</v>
      </c>
      <c r="J42" s="45">
        <f t="shared" si="6"/>
        <v>6491314483</v>
      </c>
      <c r="K42" s="45">
        <f t="shared" si="6"/>
        <v>-150721794</v>
      </c>
      <c r="L42" s="45">
        <f t="shared" si="6"/>
        <v>0</v>
      </c>
      <c r="M42" s="45">
        <f t="shared" si="6"/>
        <v>0</v>
      </c>
      <c r="N42" s="45">
        <f t="shared" si="6"/>
        <v>-150721794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52657638</v>
      </c>
      <c r="T42" s="45">
        <f t="shared" si="6"/>
        <v>55519432</v>
      </c>
      <c r="U42" s="45">
        <f t="shared" si="6"/>
        <v>53784464</v>
      </c>
      <c r="V42" s="45">
        <f t="shared" si="6"/>
        <v>161961534</v>
      </c>
      <c r="W42" s="45">
        <f t="shared" si="6"/>
        <v>6502554223</v>
      </c>
      <c r="X42" s="45">
        <f t="shared" si="6"/>
        <v>715456872</v>
      </c>
      <c r="Y42" s="45">
        <f t="shared" si="6"/>
        <v>5787097351</v>
      </c>
      <c r="Z42" s="46">
        <f>+IF(X42&lt;&gt;0,+(Y42/X42)*100,0)</f>
        <v>808.8673933374421</v>
      </c>
      <c r="AA42" s="47">
        <f>+AA25-AA40</f>
        <v>715457766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/>
      <c r="F45" s="20"/>
      <c r="G45" s="20">
        <v>6447069157</v>
      </c>
      <c r="H45" s="20">
        <v>9689105</v>
      </c>
      <c r="I45" s="20">
        <v>25857775</v>
      </c>
      <c r="J45" s="20">
        <v>6482616037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6482616037</v>
      </c>
      <c r="X45" s="20"/>
      <c r="Y45" s="20">
        <v>6482616037</v>
      </c>
      <c r="Z45" s="48"/>
      <c r="AA45" s="22"/>
    </row>
    <row r="46" spans="1:27" ht="12.75">
      <c r="A46" s="23" t="s">
        <v>67</v>
      </c>
      <c r="B46" s="17"/>
      <c r="C46" s="18"/>
      <c r="D46" s="18"/>
      <c r="E46" s="19"/>
      <c r="F46" s="20"/>
      <c r="G46" s="20">
        <v>270463450</v>
      </c>
      <c r="H46" s="20"/>
      <c r="I46" s="20">
        <v>-25857775</v>
      </c>
      <c r="J46" s="20">
        <v>244605675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244605675</v>
      </c>
      <c r="X46" s="20"/>
      <c r="Y46" s="20">
        <v>244605675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6717532607</v>
      </c>
      <c r="H48" s="53">
        <f t="shared" si="7"/>
        <v>9689105</v>
      </c>
      <c r="I48" s="53">
        <f t="shared" si="7"/>
        <v>0</v>
      </c>
      <c r="J48" s="53">
        <f t="shared" si="7"/>
        <v>6727221712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6727221712</v>
      </c>
      <c r="X48" s="53">
        <f t="shared" si="7"/>
        <v>0</v>
      </c>
      <c r="Y48" s="53">
        <f t="shared" si="7"/>
        <v>6727221712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4962828</v>
      </c>
      <c r="D6" s="18"/>
      <c r="E6" s="19">
        <v>129814749</v>
      </c>
      <c r="F6" s="20">
        <v>-160236590</v>
      </c>
      <c r="G6" s="20">
        <v>4005895</v>
      </c>
      <c r="H6" s="20">
        <v>-31799181</v>
      </c>
      <c r="I6" s="20">
        <v>-11449325</v>
      </c>
      <c r="J6" s="20">
        <v>-39242611</v>
      </c>
      <c r="K6" s="20">
        <v>13051332</v>
      </c>
      <c r="L6" s="20">
        <v>4747281</v>
      </c>
      <c r="M6" s="20">
        <v>-22216122</v>
      </c>
      <c r="N6" s="20">
        <v>-4417509</v>
      </c>
      <c r="O6" s="20">
        <v>-136812575</v>
      </c>
      <c r="P6" s="20">
        <v>168889427</v>
      </c>
      <c r="Q6" s="20">
        <v>-60681239</v>
      </c>
      <c r="R6" s="20">
        <v>-28604387</v>
      </c>
      <c r="S6" s="20">
        <v>-16389671</v>
      </c>
      <c r="T6" s="20">
        <v>-40824736</v>
      </c>
      <c r="U6" s="20">
        <v>-149875669</v>
      </c>
      <c r="V6" s="20">
        <v>-207090076</v>
      </c>
      <c r="W6" s="20">
        <v>-279354583</v>
      </c>
      <c r="X6" s="20">
        <v>-160236590</v>
      </c>
      <c r="Y6" s="20">
        <v>-119117993</v>
      </c>
      <c r="Z6" s="21">
        <v>74.34</v>
      </c>
      <c r="AA6" s="22">
        <v>-160236590</v>
      </c>
    </row>
    <row r="7" spans="1:27" ht="12.75">
      <c r="A7" s="23" t="s">
        <v>34</v>
      </c>
      <c r="B7" s="17"/>
      <c r="C7" s="18">
        <v>5037495</v>
      </c>
      <c r="D7" s="18"/>
      <c r="E7" s="19">
        <v>5009961</v>
      </c>
      <c r="F7" s="20">
        <v>5037494</v>
      </c>
      <c r="G7" s="20">
        <v>30999906</v>
      </c>
      <c r="H7" s="20">
        <v>-26841463</v>
      </c>
      <c r="I7" s="20">
        <v>185447</v>
      </c>
      <c r="J7" s="20">
        <v>4343890</v>
      </c>
      <c r="K7" s="20">
        <v>58915</v>
      </c>
      <c r="L7" s="20">
        <v>50434</v>
      </c>
      <c r="M7" s="20">
        <v>49114</v>
      </c>
      <c r="N7" s="20">
        <v>158463</v>
      </c>
      <c r="O7" s="20">
        <v>52051083</v>
      </c>
      <c r="P7" s="20">
        <v>-24862103</v>
      </c>
      <c r="Q7" s="20">
        <v>-14749155</v>
      </c>
      <c r="R7" s="20">
        <v>12439825</v>
      </c>
      <c r="S7" s="20">
        <v>-48</v>
      </c>
      <c r="T7" s="20">
        <v>-49</v>
      </c>
      <c r="U7" s="20">
        <v>16375457</v>
      </c>
      <c r="V7" s="20">
        <v>16375360</v>
      </c>
      <c r="W7" s="20">
        <v>33317538</v>
      </c>
      <c r="X7" s="20">
        <v>5037494</v>
      </c>
      <c r="Y7" s="20">
        <v>28280044</v>
      </c>
      <c r="Z7" s="21">
        <v>561.39</v>
      </c>
      <c r="AA7" s="22">
        <v>5037494</v>
      </c>
    </row>
    <row r="8" spans="1:27" ht="12.75">
      <c r="A8" s="23" t="s">
        <v>35</v>
      </c>
      <c r="B8" s="17"/>
      <c r="C8" s="18">
        <v>524170238</v>
      </c>
      <c r="D8" s="18"/>
      <c r="E8" s="19">
        <v>456907636</v>
      </c>
      <c r="F8" s="20">
        <v>524170230</v>
      </c>
      <c r="G8" s="20">
        <v>39207675</v>
      </c>
      <c r="H8" s="20">
        <v>-8125888</v>
      </c>
      <c r="I8" s="20">
        <v>35477191</v>
      </c>
      <c r="J8" s="20">
        <v>66558978</v>
      </c>
      <c r="K8" s="20">
        <v>12345229</v>
      </c>
      <c r="L8" s="20">
        <v>6616614</v>
      </c>
      <c r="M8" s="20">
        <v>15631656</v>
      </c>
      <c r="N8" s="20">
        <v>34593499</v>
      </c>
      <c r="O8" s="20">
        <v>11713111</v>
      </c>
      <c r="P8" s="20">
        <v>11089826</v>
      </c>
      <c r="Q8" s="20">
        <v>-56416146</v>
      </c>
      <c r="R8" s="20">
        <v>-33613209</v>
      </c>
      <c r="S8" s="20">
        <v>54876080</v>
      </c>
      <c r="T8" s="20">
        <v>27353998</v>
      </c>
      <c r="U8" s="20">
        <v>21233627</v>
      </c>
      <c r="V8" s="20">
        <v>103463705</v>
      </c>
      <c r="W8" s="20">
        <v>171002973</v>
      </c>
      <c r="X8" s="20">
        <v>524170230</v>
      </c>
      <c r="Y8" s="20">
        <v>-353167257</v>
      </c>
      <c r="Z8" s="21">
        <v>-67.38</v>
      </c>
      <c r="AA8" s="22">
        <v>524170230</v>
      </c>
    </row>
    <row r="9" spans="1:27" ht="12.75">
      <c r="A9" s="23" t="s">
        <v>36</v>
      </c>
      <c r="B9" s="17"/>
      <c r="C9" s="18">
        <v>162113923</v>
      </c>
      <c r="D9" s="18"/>
      <c r="E9" s="19">
        <v>141060410</v>
      </c>
      <c r="F9" s="20">
        <v>162113919</v>
      </c>
      <c r="G9" s="20">
        <v>-8969767</v>
      </c>
      <c r="H9" s="20">
        <v>-12115892</v>
      </c>
      <c r="I9" s="20">
        <v>-7548221</v>
      </c>
      <c r="J9" s="20">
        <v>-28633880</v>
      </c>
      <c r="K9" s="20">
        <v>13178838</v>
      </c>
      <c r="L9" s="20">
        <v>-2037743</v>
      </c>
      <c r="M9" s="20">
        <v>-78094</v>
      </c>
      <c r="N9" s="20">
        <v>11063001</v>
      </c>
      <c r="O9" s="20">
        <v>-2778404</v>
      </c>
      <c r="P9" s="20">
        <v>224513</v>
      </c>
      <c r="Q9" s="20">
        <v>3585713</v>
      </c>
      <c r="R9" s="20">
        <v>1031822</v>
      </c>
      <c r="S9" s="20">
        <v>-5081089</v>
      </c>
      <c r="T9" s="20">
        <v>-11667178</v>
      </c>
      <c r="U9" s="20">
        <v>12758373</v>
      </c>
      <c r="V9" s="20">
        <v>-3989894</v>
      </c>
      <c r="W9" s="20">
        <v>-20528951</v>
      </c>
      <c r="X9" s="20">
        <v>162113919</v>
      </c>
      <c r="Y9" s="20">
        <v>-182642870</v>
      </c>
      <c r="Z9" s="21">
        <v>-112.66</v>
      </c>
      <c r="AA9" s="22">
        <v>162113919</v>
      </c>
    </row>
    <row r="10" spans="1:27" ht="12.75">
      <c r="A10" s="23" t="s">
        <v>37</v>
      </c>
      <c r="B10" s="17"/>
      <c r="C10" s="18">
        <v>524</v>
      </c>
      <c r="D10" s="18"/>
      <c r="E10" s="19">
        <v>524</v>
      </c>
      <c r="F10" s="20">
        <v>524</v>
      </c>
      <c r="G10" s="24">
        <v>-82</v>
      </c>
      <c r="H10" s="24">
        <v>-82</v>
      </c>
      <c r="I10" s="24">
        <v>-83</v>
      </c>
      <c r="J10" s="20">
        <v>-247</v>
      </c>
      <c r="K10" s="24">
        <v>-32</v>
      </c>
      <c r="L10" s="24">
        <v>-28</v>
      </c>
      <c r="M10" s="20">
        <v>-28</v>
      </c>
      <c r="N10" s="24">
        <v>-88</v>
      </c>
      <c r="O10" s="24">
        <v>-28</v>
      </c>
      <c r="P10" s="24">
        <v>-28</v>
      </c>
      <c r="Q10" s="20">
        <v>-28</v>
      </c>
      <c r="R10" s="24">
        <v>-84</v>
      </c>
      <c r="S10" s="24">
        <v>-28</v>
      </c>
      <c r="T10" s="20">
        <v>-28</v>
      </c>
      <c r="U10" s="24">
        <v>-29</v>
      </c>
      <c r="V10" s="24">
        <v>-85</v>
      </c>
      <c r="W10" s="24">
        <v>-504</v>
      </c>
      <c r="X10" s="20">
        <v>524</v>
      </c>
      <c r="Y10" s="24">
        <v>-1028</v>
      </c>
      <c r="Z10" s="25">
        <v>-196.18</v>
      </c>
      <c r="AA10" s="26">
        <v>524</v>
      </c>
    </row>
    <row r="11" spans="1:27" ht="12.75">
      <c r="A11" s="23" t="s">
        <v>38</v>
      </c>
      <c r="B11" s="17"/>
      <c r="C11" s="18">
        <v>55373715</v>
      </c>
      <c r="D11" s="18"/>
      <c r="E11" s="19">
        <v>-134561781</v>
      </c>
      <c r="F11" s="20">
        <v>55373714</v>
      </c>
      <c r="G11" s="20">
        <v>-9285412</v>
      </c>
      <c r="H11" s="20">
        <v>-3366556</v>
      </c>
      <c r="I11" s="20">
        <v>-3961122</v>
      </c>
      <c r="J11" s="20">
        <v>-16613090</v>
      </c>
      <c r="K11" s="20">
        <v>-30882857</v>
      </c>
      <c r="L11" s="20">
        <v>-9358536</v>
      </c>
      <c r="M11" s="20">
        <v>-5048082</v>
      </c>
      <c r="N11" s="20">
        <v>-45289475</v>
      </c>
      <c r="O11" s="20">
        <v>38501590</v>
      </c>
      <c r="P11" s="20">
        <v>8809204</v>
      </c>
      <c r="Q11" s="20">
        <v>3825191</v>
      </c>
      <c r="R11" s="20">
        <v>51135985</v>
      </c>
      <c r="S11" s="20">
        <v>14638347</v>
      </c>
      <c r="T11" s="20">
        <v>2206167</v>
      </c>
      <c r="U11" s="20">
        <v>1224668</v>
      </c>
      <c r="V11" s="20">
        <v>18069182</v>
      </c>
      <c r="W11" s="20">
        <v>7302602</v>
      </c>
      <c r="X11" s="20">
        <v>55373714</v>
      </c>
      <c r="Y11" s="20">
        <v>-48071112</v>
      </c>
      <c r="Z11" s="21">
        <v>-86.81</v>
      </c>
      <c r="AA11" s="22">
        <v>55373714</v>
      </c>
    </row>
    <row r="12" spans="1:27" ht="12.75">
      <c r="A12" s="27" t="s">
        <v>39</v>
      </c>
      <c r="B12" s="28"/>
      <c r="C12" s="29">
        <f aca="true" t="shared" si="0" ref="C12:Y12">SUM(C6:C11)</f>
        <v>751658723</v>
      </c>
      <c r="D12" s="29">
        <f>SUM(D6:D11)</f>
        <v>0</v>
      </c>
      <c r="E12" s="30">
        <f t="shared" si="0"/>
        <v>598231499</v>
      </c>
      <c r="F12" s="31">
        <f t="shared" si="0"/>
        <v>586459291</v>
      </c>
      <c r="G12" s="31">
        <f t="shared" si="0"/>
        <v>55958215</v>
      </c>
      <c r="H12" s="31">
        <f t="shared" si="0"/>
        <v>-82249062</v>
      </c>
      <c r="I12" s="31">
        <f t="shared" si="0"/>
        <v>12703887</v>
      </c>
      <c r="J12" s="31">
        <f t="shared" si="0"/>
        <v>-13586960</v>
      </c>
      <c r="K12" s="31">
        <f t="shared" si="0"/>
        <v>7751425</v>
      </c>
      <c r="L12" s="31">
        <f t="shared" si="0"/>
        <v>18022</v>
      </c>
      <c r="M12" s="31">
        <f t="shared" si="0"/>
        <v>-11661556</v>
      </c>
      <c r="N12" s="31">
        <f t="shared" si="0"/>
        <v>-3892109</v>
      </c>
      <c r="O12" s="31">
        <f t="shared" si="0"/>
        <v>-37325223</v>
      </c>
      <c r="P12" s="31">
        <f t="shared" si="0"/>
        <v>164150839</v>
      </c>
      <c r="Q12" s="31">
        <f t="shared" si="0"/>
        <v>-124435664</v>
      </c>
      <c r="R12" s="31">
        <f t="shared" si="0"/>
        <v>2389952</v>
      </c>
      <c r="S12" s="31">
        <f t="shared" si="0"/>
        <v>48043591</v>
      </c>
      <c r="T12" s="31">
        <f t="shared" si="0"/>
        <v>-22931826</v>
      </c>
      <c r="U12" s="31">
        <f t="shared" si="0"/>
        <v>-98283573</v>
      </c>
      <c r="V12" s="31">
        <f t="shared" si="0"/>
        <v>-73171808</v>
      </c>
      <c r="W12" s="31">
        <f t="shared" si="0"/>
        <v>-88260925</v>
      </c>
      <c r="X12" s="31">
        <f t="shared" si="0"/>
        <v>586459291</v>
      </c>
      <c r="Y12" s="31">
        <f t="shared" si="0"/>
        <v>-674720216</v>
      </c>
      <c r="Z12" s="32">
        <f>+IF(X12&lt;&gt;0,+(Y12/X12)*100,0)</f>
        <v>-115.04979567285942</v>
      </c>
      <c r="AA12" s="33">
        <f>SUM(AA6:AA11)</f>
        <v>586459291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355813619</v>
      </c>
      <c r="D17" s="18"/>
      <c r="E17" s="19">
        <v>386105999</v>
      </c>
      <c r="F17" s="20">
        <v>355813617</v>
      </c>
      <c r="G17" s="20"/>
      <c r="H17" s="20"/>
      <c r="I17" s="20"/>
      <c r="J17" s="20"/>
      <c r="K17" s="20"/>
      <c r="L17" s="20"/>
      <c r="M17" s="20"/>
      <c r="N17" s="20"/>
      <c r="O17" s="20">
        <v>-250000</v>
      </c>
      <c r="P17" s="20"/>
      <c r="Q17" s="20"/>
      <c r="R17" s="20">
        <v>-250000</v>
      </c>
      <c r="S17" s="20"/>
      <c r="T17" s="20"/>
      <c r="U17" s="20"/>
      <c r="V17" s="20"/>
      <c r="W17" s="20">
        <v>-250000</v>
      </c>
      <c r="X17" s="20">
        <v>355813617</v>
      </c>
      <c r="Y17" s="20">
        <v>-356063617</v>
      </c>
      <c r="Z17" s="21">
        <v>-100.07</v>
      </c>
      <c r="AA17" s="22">
        <v>355813617</v>
      </c>
    </row>
    <row r="18" spans="1:27" ht="12.75">
      <c r="A18" s="23" t="s">
        <v>44</v>
      </c>
      <c r="B18" s="17"/>
      <c r="C18" s="18">
        <v>234927851</v>
      </c>
      <c r="D18" s="18"/>
      <c r="E18" s="19">
        <v>275279105</v>
      </c>
      <c r="F18" s="20">
        <v>234927851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234927851</v>
      </c>
      <c r="Y18" s="20">
        <v>-234927851</v>
      </c>
      <c r="Z18" s="21">
        <v>-100</v>
      </c>
      <c r="AA18" s="22">
        <v>234927851</v>
      </c>
    </row>
    <row r="19" spans="1:27" ht="12.75">
      <c r="A19" s="23" t="s">
        <v>45</v>
      </c>
      <c r="B19" s="17"/>
      <c r="C19" s="18">
        <v>6741772306</v>
      </c>
      <c r="D19" s="18"/>
      <c r="E19" s="19">
        <v>6402002309</v>
      </c>
      <c r="F19" s="20">
        <v>6907455432</v>
      </c>
      <c r="G19" s="20">
        <v>3492527</v>
      </c>
      <c r="H19" s="20">
        <v>12342644</v>
      </c>
      <c r="I19" s="20">
        <v>6816861</v>
      </c>
      <c r="J19" s="20">
        <v>22652032</v>
      </c>
      <c r="K19" s="20">
        <v>9196007</v>
      </c>
      <c r="L19" s="20">
        <v>9742008</v>
      </c>
      <c r="M19" s="20">
        <v>-145075535</v>
      </c>
      <c r="N19" s="20">
        <v>-126137520</v>
      </c>
      <c r="O19" s="20">
        <v>-29467128</v>
      </c>
      <c r="P19" s="20">
        <v>-18216438</v>
      </c>
      <c r="Q19" s="20">
        <v>-34650520</v>
      </c>
      <c r="R19" s="20">
        <v>-82334086</v>
      </c>
      <c r="S19" s="20">
        <v>3233312</v>
      </c>
      <c r="T19" s="20">
        <v>-33404723</v>
      </c>
      <c r="U19" s="20">
        <v>-343333</v>
      </c>
      <c r="V19" s="20">
        <v>-30514744</v>
      </c>
      <c r="W19" s="20">
        <v>-216334318</v>
      </c>
      <c r="X19" s="20">
        <v>6907455432</v>
      </c>
      <c r="Y19" s="20">
        <v>-7123789750</v>
      </c>
      <c r="Z19" s="21">
        <v>-103.13</v>
      </c>
      <c r="AA19" s="22">
        <v>6907455432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1515788</v>
      </c>
      <c r="Q21" s="20"/>
      <c r="R21" s="20">
        <v>1515788</v>
      </c>
      <c r="S21" s="20"/>
      <c r="T21" s="20"/>
      <c r="U21" s="20"/>
      <c r="V21" s="20"/>
      <c r="W21" s="20">
        <v>1515788</v>
      </c>
      <c r="X21" s="20"/>
      <c r="Y21" s="20">
        <v>1515788</v>
      </c>
      <c r="Z21" s="21"/>
      <c r="AA21" s="22"/>
    </row>
    <row r="22" spans="1:27" ht="12.75">
      <c r="A22" s="23" t="s">
        <v>47</v>
      </c>
      <c r="B22" s="17"/>
      <c r="C22" s="18">
        <v>-5111707</v>
      </c>
      <c r="D22" s="18"/>
      <c r="E22" s="19">
        <v>2841078</v>
      </c>
      <c r="F22" s="20">
        <v>-5111706</v>
      </c>
      <c r="G22" s="20">
        <v>15500</v>
      </c>
      <c r="H22" s="20">
        <v>114897</v>
      </c>
      <c r="I22" s="20">
        <v>4216592</v>
      </c>
      <c r="J22" s="20">
        <v>4346989</v>
      </c>
      <c r="K22" s="20">
        <v>11144115</v>
      </c>
      <c r="L22" s="20">
        <v>7969974</v>
      </c>
      <c r="M22" s="20">
        <v>-1045195</v>
      </c>
      <c r="N22" s="20">
        <v>18068894</v>
      </c>
      <c r="O22" s="20">
        <v>-23355644</v>
      </c>
      <c r="P22" s="20">
        <v>-176840</v>
      </c>
      <c r="Q22" s="20">
        <v>-184114</v>
      </c>
      <c r="R22" s="20">
        <v>-23716598</v>
      </c>
      <c r="S22" s="20">
        <v>-2448448</v>
      </c>
      <c r="T22" s="20">
        <v>-392014</v>
      </c>
      <c r="U22" s="20">
        <v>-74227</v>
      </c>
      <c r="V22" s="20">
        <v>-2914689</v>
      </c>
      <c r="W22" s="20">
        <v>-4215404</v>
      </c>
      <c r="X22" s="20">
        <v>-5111706</v>
      </c>
      <c r="Y22" s="20">
        <v>896302</v>
      </c>
      <c r="Z22" s="21">
        <v>-17.53</v>
      </c>
      <c r="AA22" s="22">
        <v>-5111706</v>
      </c>
    </row>
    <row r="23" spans="1:27" ht="12.75">
      <c r="A23" s="23" t="s">
        <v>48</v>
      </c>
      <c r="B23" s="17"/>
      <c r="C23" s="18">
        <v>4001332</v>
      </c>
      <c r="D23" s="18"/>
      <c r="E23" s="19">
        <v>238767</v>
      </c>
      <c r="F23" s="20">
        <v>4001332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4001332</v>
      </c>
      <c r="Y23" s="24">
        <v>-4001332</v>
      </c>
      <c r="Z23" s="25">
        <v>-100</v>
      </c>
      <c r="AA23" s="26">
        <v>4001332</v>
      </c>
    </row>
    <row r="24" spans="1:27" ht="12.75">
      <c r="A24" s="27" t="s">
        <v>49</v>
      </c>
      <c r="B24" s="35"/>
      <c r="C24" s="29">
        <f aca="true" t="shared" si="1" ref="C24:Y24">SUM(C15:C23)</f>
        <v>7331403401</v>
      </c>
      <c r="D24" s="29">
        <f>SUM(D15:D23)</f>
        <v>0</v>
      </c>
      <c r="E24" s="36">
        <f t="shared" si="1"/>
        <v>7066467258</v>
      </c>
      <c r="F24" s="37">
        <f t="shared" si="1"/>
        <v>7497086526</v>
      </c>
      <c r="G24" s="37">
        <f t="shared" si="1"/>
        <v>3508027</v>
      </c>
      <c r="H24" s="37">
        <f t="shared" si="1"/>
        <v>12457541</v>
      </c>
      <c r="I24" s="37">
        <f t="shared" si="1"/>
        <v>11033453</v>
      </c>
      <c r="J24" s="37">
        <f t="shared" si="1"/>
        <v>26999021</v>
      </c>
      <c r="K24" s="37">
        <f t="shared" si="1"/>
        <v>20340122</v>
      </c>
      <c r="L24" s="37">
        <f t="shared" si="1"/>
        <v>17711982</v>
      </c>
      <c r="M24" s="37">
        <f t="shared" si="1"/>
        <v>-146120730</v>
      </c>
      <c r="N24" s="37">
        <f t="shared" si="1"/>
        <v>-108068626</v>
      </c>
      <c r="O24" s="37">
        <f t="shared" si="1"/>
        <v>-53072772</v>
      </c>
      <c r="P24" s="37">
        <f t="shared" si="1"/>
        <v>-16877490</v>
      </c>
      <c r="Q24" s="37">
        <f t="shared" si="1"/>
        <v>-34834634</v>
      </c>
      <c r="R24" s="37">
        <f t="shared" si="1"/>
        <v>-104784896</v>
      </c>
      <c r="S24" s="37">
        <f t="shared" si="1"/>
        <v>784864</v>
      </c>
      <c r="T24" s="37">
        <f t="shared" si="1"/>
        <v>-33796737</v>
      </c>
      <c r="U24" s="37">
        <f t="shared" si="1"/>
        <v>-417560</v>
      </c>
      <c r="V24" s="37">
        <f t="shared" si="1"/>
        <v>-33429433</v>
      </c>
      <c r="W24" s="37">
        <f t="shared" si="1"/>
        <v>-219283934</v>
      </c>
      <c r="X24" s="37">
        <f t="shared" si="1"/>
        <v>7497086526</v>
      </c>
      <c r="Y24" s="37">
        <f t="shared" si="1"/>
        <v>-7716370460</v>
      </c>
      <c r="Z24" s="38">
        <f>+IF(X24&lt;&gt;0,+(Y24/X24)*100,0)</f>
        <v>-102.92492201123089</v>
      </c>
      <c r="AA24" s="39">
        <f>SUM(AA15:AA23)</f>
        <v>7497086526</v>
      </c>
    </row>
    <row r="25" spans="1:27" ht="12.75">
      <c r="A25" s="27" t="s">
        <v>50</v>
      </c>
      <c r="B25" s="28"/>
      <c r="C25" s="29">
        <f aca="true" t="shared" si="2" ref="C25:Y25">+C12+C24</f>
        <v>8083062124</v>
      </c>
      <c r="D25" s="29">
        <f>+D12+D24</f>
        <v>0</v>
      </c>
      <c r="E25" s="30">
        <f t="shared" si="2"/>
        <v>7664698757</v>
      </c>
      <c r="F25" s="31">
        <f t="shared" si="2"/>
        <v>8083545817</v>
      </c>
      <c r="G25" s="31">
        <f t="shared" si="2"/>
        <v>59466242</v>
      </c>
      <c r="H25" s="31">
        <f t="shared" si="2"/>
        <v>-69791521</v>
      </c>
      <c r="I25" s="31">
        <f t="shared" si="2"/>
        <v>23737340</v>
      </c>
      <c r="J25" s="31">
        <f t="shared" si="2"/>
        <v>13412061</v>
      </c>
      <c r="K25" s="31">
        <f t="shared" si="2"/>
        <v>28091547</v>
      </c>
      <c r="L25" s="31">
        <f t="shared" si="2"/>
        <v>17730004</v>
      </c>
      <c r="M25" s="31">
        <f t="shared" si="2"/>
        <v>-157782286</v>
      </c>
      <c r="N25" s="31">
        <f t="shared" si="2"/>
        <v>-111960735</v>
      </c>
      <c r="O25" s="31">
        <f t="shared" si="2"/>
        <v>-90397995</v>
      </c>
      <c r="P25" s="31">
        <f t="shared" si="2"/>
        <v>147273349</v>
      </c>
      <c r="Q25" s="31">
        <f t="shared" si="2"/>
        <v>-159270298</v>
      </c>
      <c r="R25" s="31">
        <f t="shared" si="2"/>
        <v>-102394944</v>
      </c>
      <c r="S25" s="31">
        <f t="shared" si="2"/>
        <v>48828455</v>
      </c>
      <c r="T25" s="31">
        <f t="shared" si="2"/>
        <v>-56728563</v>
      </c>
      <c r="U25" s="31">
        <f t="shared" si="2"/>
        <v>-98701133</v>
      </c>
      <c r="V25" s="31">
        <f t="shared" si="2"/>
        <v>-106601241</v>
      </c>
      <c r="W25" s="31">
        <f t="shared" si="2"/>
        <v>-307544859</v>
      </c>
      <c r="X25" s="31">
        <f t="shared" si="2"/>
        <v>8083545817</v>
      </c>
      <c r="Y25" s="31">
        <f t="shared" si="2"/>
        <v>-8391090676</v>
      </c>
      <c r="Z25" s="32">
        <f>+IF(X25&lt;&gt;0,+(Y25/X25)*100,0)</f>
        <v>-103.80457865845483</v>
      </c>
      <c r="AA25" s="33">
        <f>+AA12+AA24</f>
        <v>8083545817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23497275</v>
      </c>
      <c r="D31" s="18"/>
      <c r="E31" s="19">
        <v>23412382</v>
      </c>
      <c r="F31" s="20">
        <v>23497273</v>
      </c>
      <c r="G31" s="20">
        <v>-206614575</v>
      </c>
      <c r="H31" s="20">
        <v>-29141554</v>
      </c>
      <c r="I31" s="20">
        <v>-1768338</v>
      </c>
      <c r="J31" s="20">
        <v>-237524467</v>
      </c>
      <c r="K31" s="20">
        <v>220444915</v>
      </c>
      <c r="L31" s="20">
        <v>-7678144</v>
      </c>
      <c r="M31" s="20">
        <v>13770537</v>
      </c>
      <c r="N31" s="20">
        <v>226537308</v>
      </c>
      <c r="O31" s="20">
        <v>-161782729</v>
      </c>
      <c r="P31" s="20">
        <v>166148424</v>
      </c>
      <c r="Q31" s="20">
        <v>-90338747</v>
      </c>
      <c r="R31" s="20">
        <v>-85973052</v>
      </c>
      <c r="S31" s="20">
        <v>-1886410</v>
      </c>
      <c r="T31" s="20">
        <v>-46434249</v>
      </c>
      <c r="U31" s="20">
        <v>-155970803</v>
      </c>
      <c r="V31" s="20">
        <v>-204291462</v>
      </c>
      <c r="W31" s="20">
        <v>-301251673</v>
      </c>
      <c r="X31" s="20">
        <v>23497273</v>
      </c>
      <c r="Y31" s="20">
        <v>-324748946</v>
      </c>
      <c r="Z31" s="21">
        <v>-1382.07</v>
      </c>
      <c r="AA31" s="22">
        <v>23497273</v>
      </c>
    </row>
    <row r="32" spans="1:27" ht="12.75">
      <c r="A32" s="23" t="s">
        <v>56</v>
      </c>
      <c r="B32" s="17"/>
      <c r="C32" s="18">
        <v>714382575</v>
      </c>
      <c r="D32" s="18"/>
      <c r="E32" s="19">
        <v>559662355</v>
      </c>
      <c r="F32" s="20">
        <v>714382561</v>
      </c>
      <c r="G32" s="20">
        <v>78984824</v>
      </c>
      <c r="H32" s="20">
        <v>29056639</v>
      </c>
      <c r="I32" s="20">
        <v>-27942312</v>
      </c>
      <c r="J32" s="20">
        <v>80099151</v>
      </c>
      <c r="K32" s="20">
        <v>-125561880</v>
      </c>
      <c r="L32" s="20">
        <v>28628966</v>
      </c>
      <c r="M32" s="20">
        <v>7353581</v>
      </c>
      <c r="N32" s="20">
        <v>-89579333</v>
      </c>
      <c r="O32" s="20">
        <v>-14920496</v>
      </c>
      <c r="P32" s="20">
        <v>5929857</v>
      </c>
      <c r="Q32" s="20">
        <v>-28178290</v>
      </c>
      <c r="R32" s="20">
        <v>-37168929</v>
      </c>
      <c r="S32" s="20">
        <v>9479749</v>
      </c>
      <c r="T32" s="20">
        <v>11299303</v>
      </c>
      <c r="U32" s="20">
        <v>148131102</v>
      </c>
      <c r="V32" s="20">
        <v>168910154</v>
      </c>
      <c r="W32" s="20">
        <v>122261043</v>
      </c>
      <c r="X32" s="20">
        <v>714382561</v>
      </c>
      <c r="Y32" s="20">
        <v>-592121518</v>
      </c>
      <c r="Z32" s="21">
        <v>-82.89</v>
      </c>
      <c r="AA32" s="22">
        <v>714382561</v>
      </c>
    </row>
    <row r="33" spans="1:27" ht="12.75">
      <c r="A33" s="23" t="s">
        <v>57</v>
      </c>
      <c r="B33" s="17"/>
      <c r="C33" s="18">
        <v>44361550</v>
      </c>
      <c r="D33" s="18"/>
      <c r="E33" s="19">
        <v>36584671</v>
      </c>
      <c r="F33" s="20">
        <v>44361549</v>
      </c>
      <c r="G33" s="20">
        <v>-687215</v>
      </c>
      <c r="H33" s="20">
        <v>-830337</v>
      </c>
      <c r="I33" s="20">
        <v>-561410</v>
      </c>
      <c r="J33" s="20">
        <v>-2078962</v>
      </c>
      <c r="K33" s="20">
        <v>-504860</v>
      </c>
      <c r="L33" s="20">
        <v>-614259</v>
      </c>
      <c r="M33" s="20">
        <v>-78458</v>
      </c>
      <c r="N33" s="20">
        <v>-1197577</v>
      </c>
      <c r="O33" s="20">
        <v>-413164</v>
      </c>
      <c r="P33" s="20">
        <v>-18590</v>
      </c>
      <c r="Q33" s="20">
        <v>-162117</v>
      </c>
      <c r="R33" s="20">
        <v>-593871</v>
      </c>
      <c r="S33" s="20">
        <v>-49352</v>
      </c>
      <c r="T33" s="20"/>
      <c r="U33" s="20">
        <v>-55627</v>
      </c>
      <c r="V33" s="20">
        <v>-104979</v>
      </c>
      <c r="W33" s="20">
        <v>-3975389</v>
      </c>
      <c r="X33" s="20">
        <v>44361549</v>
      </c>
      <c r="Y33" s="20">
        <v>-48336938</v>
      </c>
      <c r="Z33" s="21">
        <v>-108.96</v>
      </c>
      <c r="AA33" s="22">
        <v>44361549</v>
      </c>
    </row>
    <row r="34" spans="1:27" ht="12.75">
      <c r="A34" s="27" t="s">
        <v>58</v>
      </c>
      <c r="B34" s="28"/>
      <c r="C34" s="29">
        <f aca="true" t="shared" si="3" ref="C34:Y34">SUM(C29:C33)</f>
        <v>782241400</v>
      </c>
      <c r="D34" s="29">
        <f>SUM(D29:D33)</f>
        <v>0</v>
      </c>
      <c r="E34" s="30">
        <f t="shared" si="3"/>
        <v>619659408</v>
      </c>
      <c r="F34" s="31">
        <f t="shared" si="3"/>
        <v>782241383</v>
      </c>
      <c r="G34" s="31">
        <f t="shared" si="3"/>
        <v>-128316966</v>
      </c>
      <c r="H34" s="31">
        <f t="shared" si="3"/>
        <v>-915252</v>
      </c>
      <c r="I34" s="31">
        <f t="shared" si="3"/>
        <v>-30272060</v>
      </c>
      <c r="J34" s="31">
        <f t="shared" si="3"/>
        <v>-159504278</v>
      </c>
      <c r="K34" s="31">
        <f t="shared" si="3"/>
        <v>94378175</v>
      </c>
      <c r="L34" s="31">
        <f t="shared" si="3"/>
        <v>20336563</v>
      </c>
      <c r="M34" s="31">
        <f t="shared" si="3"/>
        <v>21045660</v>
      </c>
      <c r="N34" s="31">
        <f t="shared" si="3"/>
        <v>135760398</v>
      </c>
      <c r="O34" s="31">
        <f t="shared" si="3"/>
        <v>-177116389</v>
      </c>
      <c r="P34" s="31">
        <f t="shared" si="3"/>
        <v>172059691</v>
      </c>
      <c r="Q34" s="31">
        <f t="shared" si="3"/>
        <v>-118679154</v>
      </c>
      <c r="R34" s="31">
        <f t="shared" si="3"/>
        <v>-123735852</v>
      </c>
      <c r="S34" s="31">
        <f t="shared" si="3"/>
        <v>7543987</v>
      </c>
      <c r="T34" s="31">
        <f t="shared" si="3"/>
        <v>-35134946</v>
      </c>
      <c r="U34" s="31">
        <f t="shared" si="3"/>
        <v>-7895328</v>
      </c>
      <c r="V34" s="31">
        <f t="shared" si="3"/>
        <v>-35486287</v>
      </c>
      <c r="W34" s="31">
        <f t="shared" si="3"/>
        <v>-182966019</v>
      </c>
      <c r="X34" s="31">
        <f t="shared" si="3"/>
        <v>782241383</v>
      </c>
      <c r="Y34" s="31">
        <f t="shared" si="3"/>
        <v>-965207402</v>
      </c>
      <c r="Z34" s="32">
        <f>+IF(X34&lt;&gt;0,+(Y34/X34)*100,0)</f>
        <v>-123.38996925709822</v>
      </c>
      <c r="AA34" s="33">
        <f>SUM(AA29:AA33)</f>
        <v>782241383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427649217</v>
      </c>
      <c r="D37" s="18"/>
      <c r="E37" s="19">
        <v>426830222</v>
      </c>
      <c r="F37" s="20">
        <v>427649215</v>
      </c>
      <c r="G37" s="20">
        <v>-28976658</v>
      </c>
      <c r="H37" s="20">
        <v>3848552</v>
      </c>
      <c r="I37" s="20">
        <v>3801594</v>
      </c>
      <c r="J37" s="20">
        <v>-21326512</v>
      </c>
      <c r="K37" s="20">
        <v>1339366</v>
      </c>
      <c r="L37" s="20">
        <v>3796564</v>
      </c>
      <c r="M37" s="20">
        <v>3835929</v>
      </c>
      <c r="N37" s="20">
        <v>8971859</v>
      </c>
      <c r="O37" s="20">
        <v>-29240886</v>
      </c>
      <c r="P37" s="20">
        <v>3607605</v>
      </c>
      <c r="Q37" s="20">
        <v>1180979</v>
      </c>
      <c r="R37" s="20">
        <v>-24452302</v>
      </c>
      <c r="S37" s="20">
        <v>3632865</v>
      </c>
      <c r="T37" s="20">
        <v>3670596</v>
      </c>
      <c r="U37" s="20">
        <v>3632865</v>
      </c>
      <c r="V37" s="20">
        <v>10936326</v>
      </c>
      <c r="W37" s="20">
        <v>-25870629</v>
      </c>
      <c r="X37" s="20">
        <v>427649215</v>
      </c>
      <c r="Y37" s="20">
        <v>-453519844</v>
      </c>
      <c r="Z37" s="21">
        <v>-106.05</v>
      </c>
      <c r="AA37" s="22">
        <v>427649215</v>
      </c>
    </row>
    <row r="38" spans="1:27" ht="12.75">
      <c r="A38" s="23" t="s">
        <v>57</v>
      </c>
      <c r="B38" s="17"/>
      <c r="C38" s="18">
        <v>185893885</v>
      </c>
      <c r="D38" s="18"/>
      <c r="E38" s="19">
        <v>184524577</v>
      </c>
      <c r="F38" s="20">
        <v>185893884</v>
      </c>
      <c r="G38" s="20">
        <v>44015</v>
      </c>
      <c r="H38" s="20">
        <v>-68271</v>
      </c>
      <c r="I38" s="20">
        <v>68359</v>
      </c>
      <c r="J38" s="20">
        <v>44103</v>
      </c>
      <c r="K38" s="20">
        <v>-62701</v>
      </c>
      <c r="L38" s="20">
        <v>68359</v>
      </c>
      <c r="M38" s="20">
        <v>-64014</v>
      </c>
      <c r="N38" s="20">
        <v>-58356</v>
      </c>
      <c r="O38" s="20">
        <v>66670</v>
      </c>
      <c r="P38" s="20">
        <v>-17952</v>
      </c>
      <c r="Q38" s="20">
        <v>-4091678</v>
      </c>
      <c r="R38" s="20">
        <v>-4042960</v>
      </c>
      <c r="S38" s="20">
        <v>66774</v>
      </c>
      <c r="T38" s="20">
        <v>13735</v>
      </c>
      <c r="U38" s="20">
        <v>4102068</v>
      </c>
      <c r="V38" s="20">
        <v>4182577</v>
      </c>
      <c r="W38" s="20">
        <v>125364</v>
      </c>
      <c r="X38" s="20">
        <v>185893884</v>
      </c>
      <c r="Y38" s="20">
        <v>-185768520</v>
      </c>
      <c r="Z38" s="21">
        <v>-99.93</v>
      </c>
      <c r="AA38" s="22">
        <v>185893884</v>
      </c>
    </row>
    <row r="39" spans="1:27" ht="12.75">
      <c r="A39" s="27" t="s">
        <v>61</v>
      </c>
      <c r="B39" s="35"/>
      <c r="C39" s="29">
        <f aca="true" t="shared" si="4" ref="C39:Y39">SUM(C37:C38)</f>
        <v>613543102</v>
      </c>
      <c r="D39" s="29">
        <f>SUM(D37:D38)</f>
        <v>0</v>
      </c>
      <c r="E39" s="36">
        <f t="shared" si="4"/>
        <v>611354799</v>
      </c>
      <c r="F39" s="37">
        <f t="shared" si="4"/>
        <v>613543099</v>
      </c>
      <c r="G39" s="37">
        <f t="shared" si="4"/>
        <v>-28932643</v>
      </c>
      <c r="H39" s="37">
        <f t="shared" si="4"/>
        <v>3780281</v>
      </c>
      <c r="I39" s="37">
        <f t="shared" si="4"/>
        <v>3869953</v>
      </c>
      <c r="J39" s="37">
        <f t="shared" si="4"/>
        <v>-21282409</v>
      </c>
      <c r="K39" s="37">
        <f t="shared" si="4"/>
        <v>1276665</v>
      </c>
      <c r="L39" s="37">
        <f t="shared" si="4"/>
        <v>3864923</v>
      </c>
      <c r="M39" s="37">
        <f t="shared" si="4"/>
        <v>3771915</v>
      </c>
      <c r="N39" s="37">
        <f t="shared" si="4"/>
        <v>8913503</v>
      </c>
      <c r="O39" s="37">
        <f t="shared" si="4"/>
        <v>-29174216</v>
      </c>
      <c r="P39" s="37">
        <f t="shared" si="4"/>
        <v>3589653</v>
      </c>
      <c r="Q39" s="37">
        <f t="shared" si="4"/>
        <v>-2910699</v>
      </c>
      <c r="R39" s="37">
        <f t="shared" si="4"/>
        <v>-28495262</v>
      </c>
      <c r="S39" s="37">
        <f t="shared" si="4"/>
        <v>3699639</v>
      </c>
      <c r="T39" s="37">
        <f t="shared" si="4"/>
        <v>3684331</v>
      </c>
      <c r="U39" s="37">
        <f t="shared" si="4"/>
        <v>7734933</v>
      </c>
      <c r="V39" s="37">
        <f t="shared" si="4"/>
        <v>15118903</v>
      </c>
      <c r="W39" s="37">
        <f t="shared" si="4"/>
        <v>-25745265</v>
      </c>
      <c r="X39" s="37">
        <f t="shared" si="4"/>
        <v>613543099</v>
      </c>
      <c r="Y39" s="37">
        <f t="shared" si="4"/>
        <v>-639288364</v>
      </c>
      <c r="Z39" s="38">
        <f>+IF(X39&lt;&gt;0,+(Y39/X39)*100,0)</f>
        <v>-104.19616242802854</v>
      </c>
      <c r="AA39" s="39">
        <f>SUM(AA37:AA38)</f>
        <v>613543099</v>
      </c>
    </row>
    <row r="40" spans="1:27" ht="12.75">
      <c r="A40" s="27" t="s">
        <v>62</v>
      </c>
      <c r="B40" s="28"/>
      <c r="C40" s="29">
        <f aca="true" t="shared" si="5" ref="C40:Y40">+C34+C39</f>
        <v>1395784502</v>
      </c>
      <c r="D40" s="29">
        <f>+D34+D39</f>
        <v>0</v>
      </c>
      <c r="E40" s="30">
        <f t="shared" si="5"/>
        <v>1231014207</v>
      </c>
      <c r="F40" s="31">
        <f t="shared" si="5"/>
        <v>1395784482</v>
      </c>
      <c r="G40" s="31">
        <f t="shared" si="5"/>
        <v>-157249609</v>
      </c>
      <c r="H40" s="31">
        <f t="shared" si="5"/>
        <v>2865029</v>
      </c>
      <c r="I40" s="31">
        <f t="shared" si="5"/>
        <v>-26402107</v>
      </c>
      <c r="J40" s="31">
        <f t="shared" si="5"/>
        <v>-180786687</v>
      </c>
      <c r="K40" s="31">
        <f t="shared" si="5"/>
        <v>95654840</v>
      </c>
      <c r="L40" s="31">
        <f t="shared" si="5"/>
        <v>24201486</v>
      </c>
      <c r="M40" s="31">
        <f t="shared" si="5"/>
        <v>24817575</v>
      </c>
      <c r="N40" s="31">
        <f t="shared" si="5"/>
        <v>144673901</v>
      </c>
      <c r="O40" s="31">
        <f t="shared" si="5"/>
        <v>-206290605</v>
      </c>
      <c r="P40" s="31">
        <f t="shared" si="5"/>
        <v>175649344</v>
      </c>
      <c r="Q40" s="31">
        <f t="shared" si="5"/>
        <v>-121589853</v>
      </c>
      <c r="R40" s="31">
        <f t="shared" si="5"/>
        <v>-152231114</v>
      </c>
      <c r="S40" s="31">
        <f t="shared" si="5"/>
        <v>11243626</v>
      </c>
      <c r="T40" s="31">
        <f t="shared" si="5"/>
        <v>-31450615</v>
      </c>
      <c r="U40" s="31">
        <f t="shared" si="5"/>
        <v>-160395</v>
      </c>
      <c r="V40" s="31">
        <f t="shared" si="5"/>
        <v>-20367384</v>
      </c>
      <c r="W40" s="31">
        <f t="shared" si="5"/>
        <v>-208711284</v>
      </c>
      <c r="X40" s="31">
        <f t="shared" si="5"/>
        <v>1395784482</v>
      </c>
      <c r="Y40" s="31">
        <f t="shared" si="5"/>
        <v>-1604495766</v>
      </c>
      <c r="Z40" s="32">
        <f>+IF(X40&lt;&gt;0,+(Y40/X40)*100,0)</f>
        <v>-114.95297352073585</v>
      </c>
      <c r="AA40" s="33">
        <f>+AA34+AA39</f>
        <v>1395784482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6687277622</v>
      </c>
      <c r="D42" s="43">
        <f>+D25-D40</f>
        <v>0</v>
      </c>
      <c r="E42" s="44">
        <f t="shared" si="6"/>
        <v>6433684550</v>
      </c>
      <c r="F42" s="45">
        <f t="shared" si="6"/>
        <v>6687761335</v>
      </c>
      <c r="G42" s="45">
        <f t="shared" si="6"/>
        <v>216715851</v>
      </c>
      <c r="H42" s="45">
        <f t="shared" si="6"/>
        <v>-72656550</v>
      </c>
      <c r="I42" s="45">
        <f t="shared" si="6"/>
        <v>50139447</v>
      </c>
      <c r="J42" s="45">
        <f t="shared" si="6"/>
        <v>194198748</v>
      </c>
      <c r="K42" s="45">
        <f t="shared" si="6"/>
        <v>-67563293</v>
      </c>
      <c r="L42" s="45">
        <f t="shared" si="6"/>
        <v>-6471482</v>
      </c>
      <c r="M42" s="45">
        <f t="shared" si="6"/>
        <v>-182599861</v>
      </c>
      <c r="N42" s="45">
        <f t="shared" si="6"/>
        <v>-256634636</v>
      </c>
      <c r="O42" s="45">
        <f t="shared" si="6"/>
        <v>115892610</v>
      </c>
      <c r="P42" s="45">
        <f t="shared" si="6"/>
        <v>-28375995</v>
      </c>
      <c r="Q42" s="45">
        <f t="shared" si="6"/>
        <v>-37680445</v>
      </c>
      <c r="R42" s="45">
        <f t="shared" si="6"/>
        <v>49836170</v>
      </c>
      <c r="S42" s="45">
        <f t="shared" si="6"/>
        <v>37584829</v>
      </c>
      <c r="T42" s="45">
        <f t="shared" si="6"/>
        <v>-25277948</v>
      </c>
      <c r="U42" s="45">
        <f t="shared" si="6"/>
        <v>-98540738</v>
      </c>
      <c r="V42" s="45">
        <f t="shared" si="6"/>
        <v>-86233857</v>
      </c>
      <c r="W42" s="45">
        <f t="shared" si="6"/>
        <v>-98833575</v>
      </c>
      <c r="X42" s="45">
        <f t="shared" si="6"/>
        <v>6687761335</v>
      </c>
      <c r="Y42" s="45">
        <f t="shared" si="6"/>
        <v>-6786594910</v>
      </c>
      <c r="Z42" s="46">
        <f>+IF(X42&lt;&gt;0,+(Y42/X42)*100,0)</f>
        <v>-101.47782748290912</v>
      </c>
      <c r="AA42" s="47">
        <f>+AA25-AA40</f>
        <v>6687761335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6969215161</v>
      </c>
      <c r="D45" s="18"/>
      <c r="E45" s="19">
        <v>6807378313</v>
      </c>
      <c r="F45" s="20">
        <v>7082723127</v>
      </c>
      <c r="G45" s="20">
        <v>627</v>
      </c>
      <c r="H45" s="20">
        <v>-127924</v>
      </c>
      <c r="I45" s="20">
        <v>127121</v>
      </c>
      <c r="J45" s="20">
        <v>-176</v>
      </c>
      <c r="K45" s="20">
        <v>-7202</v>
      </c>
      <c r="L45" s="20">
        <v>-24642</v>
      </c>
      <c r="M45" s="20">
        <v>-21962</v>
      </c>
      <c r="N45" s="20">
        <v>-53806</v>
      </c>
      <c r="O45" s="20">
        <v>-160709</v>
      </c>
      <c r="P45" s="20">
        <v>-98918</v>
      </c>
      <c r="Q45" s="20">
        <v>-154050</v>
      </c>
      <c r="R45" s="20">
        <v>-413677</v>
      </c>
      <c r="S45" s="20"/>
      <c r="T45" s="20">
        <v>-24593</v>
      </c>
      <c r="U45" s="20">
        <v>-10863</v>
      </c>
      <c r="V45" s="20">
        <v>-35456</v>
      </c>
      <c r="W45" s="20">
        <v>-503115</v>
      </c>
      <c r="X45" s="20">
        <v>7082723127</v>
      </c>
      <c r="Y45" s="20">
        <v>-7083226242</v>
      </c>
      <c r="Z45" s="48">
        <v>-100.01</v>
      </c>
      <c r="AA45" s="22">
        <v>7082723127</v>
      </c>
    </row>
    <row r="46" spans="1:27" ht="12.75">
      <c r="A46" s="23" t="s">
        <v>67</v>
      </c>
      <c r="B46" s="17"/>
      <c r="C46" s="18">
        <v>28518734</v>
      </c>
      <c r="D46" s="18"/>
      <c r="E46" s="19">
        <v>28289505</v>
      </c>
      <c r="F46" s="20">
        <v>28518734</v>
      </c>
      <c r="G46" s="20">
        <v>-627</v>
      </c>
      <c r="H46" s="20">
        <v>127924</v>
      </c>
      <c r="I46" s="20">
        <v>130921</v>
      </c>
      <c r="J46" s="20">
        <v>258218</v>
      </c>
      <c r="K46" s="20">
        <v>7202</v>
      </c>
      <c r="L46" s="20">
        <v>24642</v>
      </c>
      <c r="M46" s="20">
        <v>21962</v>
      </c>
      <c r="N46" s="20">
        <v>53806</v>
      </c>
      <c r="O46" s="20">
        <v>160708</v>
      </c>
      <c r="P46" s="20">
        <v>98917</v>
      </c>
      <c r="Q46" s="20">
        <v>154050</v>
      </c>
      <c r="R46" s="20">
        <v>413675</v>
      </c>
      <c r="S46" s="20"/>
      <c r="T46" s="20">
        <v>24593</v>
      </c>
      <c r="U46" s="20">
        <v>10863</v>
      </c>
      <c r="V46" s="20">
        <v>35456</v>
      </c>
      <c r="W46" s="20">
        <v>761155</v>
      </c>
      <c r="X46" s="20">
        <v>28518734</v>
      </c>
      <c r="Y46" s="20">
        <v>-27757579</v>
      </c>
      <c r="Z46" s="48">
        <v>-97.33</v>
      </c>
      <c r="AA46" s="22">
        <v>28518734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6997733895</v>
      </c>
      <c r="D48" s="51">
        <f>SUM(D45:D47)</f>
        <v>0</v>
      </c>
      <c r="E48" s="52">
        <f t="shared" si="7"/>
        <v>6835667818</v>
      </c>
      <c r="F48" s="53">
        <f t="shared" si="7"/>
        <v>7111241861</v>
      </c>
      <c r="G48" s="53">
        <f t="shared" si="7"/>
        <v>0</v>
      </c>
      <c r="H48" s="53">
        <f t="shared" si="7"/>
        <v>0</v>
      </c>
      <c r="I48" s="53">
        <f t="shared" si="7"/>
        <v>258042</v>
      </c>
      <c r="J48" s="53">
        <f t="shared" si="7"/>
        <v>258042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-1</v>
      </c>
      <c r="P48" s="53">
        <f t="shared" si="7"/>
        <v>-1</v>
      </c>
      <c r="Q48" s="53">
        <f t="shared" si="7"/>
        <v>0</v>
      </c>
      <c r="R48" s="53">
        <f t="shared" si="7"/>
        <v>-2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258040</v>
      </c>
      <c r="X48" s="53">
        <f t="shared" si="7"/>
        <v>7111241861</v>
      </c>
      <c r="Y48" s="53">
        <f t="shared" si="7"/>
        <v>-7110983821</v>
      </c>
      <c r="Z48" s="54">
        <f>+IF(X48&lt;&gt;0,+(Y48/X48)*100,0)</f>
        <v>-99.99637137921837</v>
      </c>
      <c r="AA48" s="55">
        <f>SUM(AA45:AA47)</f>
        <v>7111241861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71154733</v>
      </c>
      <c r="D6" s="18"/>
      <c r="E6" s="19">
        <v>197727473</v>
      </c>
      <c r="F6" s="20"/>
      <c r="G6" s="20">
        <v>235543143</v>
      </c>
      <c r="H6" s="20">
        <v>-259998288</v>
      </c>
      <c r="I6" s="20">
        <v>-22907693</v>
      </c>
      <c r="J6" s="20">
        <v>-47362838</v>
      </c>
      <c r="K6" s="20">
        <v>83191456</v>
      </c>
      <c r="L6" s="20">
        <v>19259379</v>
      </c>
      <c r="M6" s="20">
        <v>117188910</v>
      </c>
      <c r="N6" s="20">
        <v>219639745</v>
      </c>
      <c r="O6" s="20">
        <v>-233018125</v>
      </c>
      <c r="P6" s="20">
        <v>-152486285</v>
      </c>
      <c r="Q6" s="20">
        <v>204981666</v>
      </c>
      <c r="R6" s="20">
        <v>-180522744</v>
      </c>
      <c r="S6" s="20">
        <v>226407844</v>
      </c>
      <c r="T6" s="20">
        <v>-94012943</v>
      </c>
      <c r="U6" s="20">
        <v>42092162</v>
      </c>
      <c r="V6" s="20">
        <v>174487063</v>
      </c>
      <c r="W6" s="20">
        <v>166241226</v>
      </c>
      <c r="X6" s="20"/>
      <c r="Y6" s="20">
        <v>166241226</v>
      </c>
      <c r="Z6" s="21"/>
      <c r="AA6" s="22"/>
    </row>
    <row r="7" spans="1:27" ht="12.75">
      <c r="A7" s="23" t="s">
        <v>34</v>
      </c>
      <c r="B7" s="17"/>
      <c r="C7" s="18">
        <v>390000000</v>
      </c>
      <c r="D7" s="18"/>
      <c r="E7" s="19">
        <v>558000000</v>
      </c>
      <c r="F7" s="20"/>
      <c r="G7" s="20">
        <v>-430000000</v>
      </c>
      <c r="H7" s="20">
        <v>570000000</v>
      </c>
      <c r="I7" s="20">
        <v>70000000</v>
      </c>
      <c r="J7" s="20">
        <v>210000000</v>
      </c>
      <c r="K7" s="20">
        <v>20000000</v>
      </c>
      <c r="L7" s="20">
        <v>-60000000</v>
      </c>
      <c r="M7" s="20">
        <v>70000000</v>
      </c>
      <c r="N7" s="20">
        <v>30000000</v>
      </c>
      <c r="O7" s="20">
        <v>20000000</v>
      </c>
      <c r="P7" s="20">
        <v>-60000000</v>
      </c>
      <c r="Q7" s="20">
        <v>-110000000</v>
      </c>
      <c r="R7" s="20">
        <v>-150000000</v>
      </c>
      <c r="S7" s="20">
        <v>-230000000</v>
      </c>
      <c r="T7" s="20">
        <v>150000000</v>
      </c>
      <c r="U7" s="20">
        <v>-10000000</v>
      </c>
      <c r="V7" s="20">
        <v>-90000000</v>
      </c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393699633</v>
      </c>
      <c r="D8" s="18"/>
      <c r="E8" s="19">
        <v>440197093</v>
      </c>
      <c r="F8" s="20"/>
      <c r="G8" s="20">
        <v>26527670</v>
      </c>
      <c r="H8" s="20">
        <v>129234818</v>
      </c>
      <c r="I8" s="20">
        <v>-19449299</v>
      </c>
      <c r="J8" s="20">
        <v>136313189</v>
      </c>
      <c r="K8" s="20">
        <v>-98787289</v>
      </c>
      <c r="L8" s="20">
        <v>20987652</v>
      </c>
      <c r="M8" s="20">
        <v>14509549</v>
      </c>
      <c r="N8" s="20">
        <v>-63290088</v>
      </c>
      <c r="O8" s="20">
        <v>13700002</v>
      </c>
      <c r="P8" s="20">
        <v>39114828</v>
      </c>
      <c r="Q8" s="20">
        <v>25268517</v>
      </c>
      <c r="R8" s="20">
        <v>78083347</v>
      </c>
      <c r="S8" s="20">
        <v>23824720</v>
      </c>
      <c r="T8" s="20">
        <v>-5613423</v>
      </c>
      <c r="U8" s="20">
        <v>-22945187</v>
      </c>
      <c r="V8" s="20">
        <v>-4733890</v>
      </c>
      <c r="W8" s="20">
        <v>146372558</v>
      </c>
      <c r="X8" s="20"/>
      <c r="Y8" s="20">
        <v>146372558</v>
      </c>
      <c r="Z8" s="21"/>
      <c r="AA8" s="22"/>
    </row>
    <row r="9" spans="1:27" ht="12.75">
      <c r="A9" s="23" t="s">
        <v>36</v>
      </c>
      <c r="B9" s="17"/>
      <c r="C9" s="18">
        <v>85032961</v>
      </c>
      <c r="D9" s="18"/>
      <c r="E9" s="19">
        <v>46868200</v>
      </c>
      <c r="F9" s="20"/>
      <c r="G9" s="20">
        <v>-30810326</v>
      </c>
      <c r="H9" s="20">
        <v>-332149</v>
      </c>
      <c r="I9" s="20">
        <v>48531808</v>
      </c>
      <c r="J9" s="20">
        <v>17389333</v>
      </c>
      <c r="K9" s="20">
        <v>-54384552</v>
      </c>
      <c r="L9" s="20">
        <v>-1057343</v>
      </c>
      <c r="M9" s="20">
        <v>-27312758</v>
      </c>
      <c r="N9" s="20">
        <v>-82754653</v>
      </c>
      <c r="O9" s="20">
        <v>-7233040</v>
      </c>
      <c r="P9" s="20">
        <v>13223582</v>
      </c>
      <c r="Q9" s="20">
        <v>-12823655</v>
      </c>
      <c r="R9" s="20">
        <v>-6833113</v>
      </c>
      <c r="S9" s="20">
        <v>-4276872</v>
      </c>
      <c r="T9" s="20">
        <v>-5053714</v>
      </c>
      <c r="U9" s="20">
        <v>14341350</v>
      </c>
      <c r="V9" s="20">
        <v>5010764</v>
      </c>
      <c r="W9" s="20">
        <v>-67187669</v>
      </c>
      <c r="X9" s="20"/>
      <c r="Y9" s="20">
        <v>-67187669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>
        <v>142771</v>
      </c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69380506</v>
      </c>
      <c r="D11" s="18"/>
      <c r="E11" s="19">
        <v>-44241934</v>
      </c>
      <c r="F11" s="20"/>
      <c r="G11" s="20">
        <v>-133986</v>
      </c>
      <c r="H11" s="20">
        <v>2252664</v>
      </c>
      <c r="I11" s="20">
        <v>1790038</v>
      </c>
      <c r="J11" s="20">
        <v>3908716</v>
      </c>
      <c r="K11" s="20">
        <v>1819267</v>
      </c>
      <c r="L11" s="20">
        <v>-2855852</v>
      </c>
      <c r="M11" s="20">
        <v>2726359</v>
      </c>
      <c r="N11" s="20">
        <v>1689774</v>
      </c>
      <c r="O11" s="20">
        <v>5150608</v>
      </c>
      <c r="P11" s="20">
        <v>1780907</v>
      </c>
      <c r="Q11" s="20">
        <v>3327172</v>
      </c>
      <c r="R11" s="20">
        <v>10258687</v>
      </c>
      <c r="S11" s="20">
        <v>1343991</v>
      </c>
      <c r="T11" s="20">
        <v>-1929074</v>
      </c>
      <c r="U11" s="20">
        <v>-15039384</v>
      </c>
      <c r="V11" s="20">
        <v>-15624467</v>
      </c>
      <c r="W11" s="20">
        <v>232710</v>
      </c>
      <c r="X11" s="20"/>
      <c r="Y11" s="20">
        <v>232710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1009267833</v>
      </c>
      <c r="D12" s="29">
        <f>SUM(D6:D11)</f>
        <v>0</v>
      </c>
      <c r="E12" s="30">
        <f t="shared" si="0"/>
        <v>1198693603</v>
      </c>
      <c r="F12" s="31">
        <f t="shared" si="0"/>
        <v>0</v>
      </c>
      <c r="G12" s="31">
        <f t="shared" si="0"/>
        <v>-198873499</v>
      </c>
      <c r="H12" s="31">
        <f t="shared" si="0"/>
        <v>441157045</v>
      </c>
      <c r="I12" s="31">
        <f t="shared" si="0"/>
        <v>77964854</v>
      </c>
      <c r="J12" s="31">
        <f t="shared" si="0"/>
        <v>320248400</v>
      </c>
      <c r="K12" s="31">
        <f t="shared" si="0"/>
        <v>-48161118</v>
      </c>
      <c r="L12" s="31">
        <f t="shared" si="0"/>
        <v>-23666164</v>
      </c>
      <c r="M12" s="31">
        <f t="shared" si="0"/>
        <v>177112060</v>
      </c>
      <c r="N12" s="31">
        <f t="shared" si="0"/>
        <v>105284778</v>
      </c>
      <c r="O12" s="31">
        <f t="shared" si="0"/>
        <v>-201400555</v>
      </c>
      <c r="P12" s="31">
        <f t="shared" si="0"/>
        <v>-158366968</v>
      </c>
      <c r="Q12" s="31">
        <f t="shared" si="0"/>
        <v>110753700</v>
      </c>
      <c r="R12" s="31">
        <f t="shared" si="0"/>
        <v>-249013823</v>
      </c>
      <c r="S12" s="31">
        <f t="shared" si="0"/>
        <v>17299683</v>
      </c>
      <c r="T12" s="31">
        <f t="shared" si="0"/>
        <v>43390846</v>
      </c>
      <c r="U12" s="31">
        <f t="shared" si="0"/>
        <v>8448941</v>
      </c>
      <c r="V12" s="31">
        <f t="shared" si="0"/>
        <v>69139470</v>
      </c>
      <c r="W12" s="31">
        <f t="shared" si="0"/>
        <v>245658825</v>
      </c>
      <c r="X12" s="31">
        <f t="shared" si="0"/>
        <v>0</v>
      </c>
      <c r="Y12" s="31">
        <f t="shared" si="0"/>
        <v>245658825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>
        <v>23513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367191186</v>
      </c>
      <c r="H16" s="24">
        <v>-359439287</v>
      </c>
      <c r="I16" s="24">
        <v>-611685</v>
      </c>
      <c r="J16" s="20">
        <v>7140214</v>
      </c>
      <c r="K16" s="24">
        <v>251175</v>
      </c>
      <c r="L16" s="24">
        <v>-173677</v>
      </c>
      <c r="M16" s="20">
        <v>-260135685</v>
      </c>
      <c r="N16" s="24">
        <v>-260058187</v>
      </c>
      <c r="O16" s="24">
        <v>266931602</v>
      </c>
      <c r="P16" s="24">
        <v>-7206392</v>
      </c>
      <c r="Q16" s="20">
        <v>-566607</v>
      </c>
      <c r="R16" s="24">
        <v>259158603</v>
      </c>
      <c r="S16" s="24">
        <v>-138660</v>
      </c>
      <c r="T16" s="20">
        <v>-192127</v>
      </c>
      <c r="U16" s="24">
        <v>2299488</v>
      </c>
      <c r="V16" s="24">
        <v>1968701</v>
      </c>
      <c r="W16" s="24">
        <v>8209331</v>
      </c>
      <c r="X16" s="20"/>
      <c r="Y16" s="24">
        <v>8209331</v>
      </c>
      <c r="Z16" s="25"/>
      <c r="AA16" s="26"/>
    </row>
    <row r="17" spans="1:27" ht="12.75">
      <c r="A17" s="23" t="s">
        <v>43</v>
      </c>
      <c r="B17" s="17"/>
      <c r="C17" s="18">
        <v>86798938</v>
      </c>
      <c r="D17" s="18"/>
      <c r="E17" s="19">
        <v>123195306</v>
      </c>
      <c r="F17" s="20"/>
      <c r="G17" s="20">
        <v>-14000</v>
      </c>
      <c r="H17" s="20">
        <v>-14000</v>
      </c>
      <c r="I17" s="20">
        <v>-14000</v>
      </c>
      <c r="J17" s="20">
        <v>-42000</v>
      </c>
      <c r="K17" s="20">
        <v>-14000</v>
      </c>
      <c r="L17" s="20">
        <v>-14000</v>
      </c>
      <c r="M17" s="20">
        <v>-14000</v>
      </c>
      <c r="N17" s="20">
        <v>-42000</v>
      </c>
      <c r="O17" s="20">
        <v>-14000</v>
      </c>
      <c r="P17" s="20">
        <v>-50640</v>
      </c>
      <c r="Q17" s="20">
        <v>-591690</v>
      </c>
      <c r="R17" s="20">
        <v>-656330</v>
      </c>
      <c r="S17" s="20">
        <v>-50640</v>
      </c>
      <c r="T17" s="20">
        <v>-240546</v>
      </c>
      <c r="U17" s="20">
        <v>-150941</v>
      </c>
      <c r="V17" s="20">
        <v>-442127</v>
      </c>
      <c r="W17" s="20">
        <v>-1182457</v>
      </c>
      <c r="X17" s="20"/>
      <c r="Y17" s="20">
        <v>-1182457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6221744904</v>
      </c>
      <c r="D19" s="18"/>
      <c r="E19" s="19">
        <v>5746904086</v>
      </c>
      <c r="F19" s="20">
        <v>593133700</v>
      </c>
      <c r="G19" s="20">
        <v>-33637595</v>
      </c>
      <c r="H19" s="20">
        <v>-33637603</v>
      </c>
      <c r="I19" s="20">
        <v>23936696</v>
      </c>
      <c r="J19" s="20">
        <v>-43338502</v>
      </c>
      <c r="K19" s="20">
        <v>-45672230</v>
      </c>
      <c r="L19" s="20">
        <v>-4335949</v>
      </c>
      <c r="M19" s="20">
        <v>-20375290</v>
      </c>
      <c r="N19" s="20">
        <v>-70383469</v>
      </c>
      <c r="O19" s="20">
        <v>5832886</v>
      </c>
      <c r="P19" s="20">
        <v>65257123</v>
      </c>
      <c r="Q19" s="20">
        <v>-2408718</v>
      </c>
      <c r="R19" s="20">
        <v>68681291</v>
      </c>
      <c r="S19" s="20">
        <v>-22842712</v>
      </c>
      <c r="T19" s="20">
        <v>-36926032</v>
      </c>
      <c r="U19" s="20">
        <v>-29928136</v>
      </c>
      <c r="V19" s="20">
        <v>-89696880</v>
      </c>
      <c r="W19" s="20">
        <v>-134737560</v>
      </c>
      <c r="X19" s="20">
        <v>593133703</v>
      </c>
      <c r="Y19" s="20">
        <v>-727871263</v>
      </c>
      <c r="Z19" s="21">
        <v>-122.72</v>
      </c>
      <c r="AA19" s="22">
        <v>593133700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105491491</v>
      </c>
      <c r="D22" s="18"/>
      <c r="E22" s="19">
        <v>126022945</v>
      </c>
      <c r="F22" s="20">
        <v>25013100</v>
      </c>
      <c r="G22" s="20">
        <v>-393000</v>
      </c>
      <c r="H22" s="20">
        <v>-393000</v>
      </c>
      <c r="I22" s="20">
        <v>2745285</v>
      </c>
      <c r="J22" s="20">
        <v>1959285</v>
      </c>
      <c r="K22" s="20">
        <v>-393000</v>
      </c>
      <c r="L22" s="20">
        <v>-393000</v>
      </c>
      <c r="M22" s="20">
        <v>-393000</v>
      </c>
      <c r="N22" s="20">
        <v>-1179000</v>
      </c>
      <c r="O22" s="20">
        <v>-393000</v>
      </c>
      <c r="P22" s="20">
        <v>287141</v>
      </c>
      <c r="Q22" s="20">
        <v>-5484130</v>
      </c>
      <c r="R22" s="20">
        <v>-5589989</v>
      </c>
      <c r="S22" s="20">
        <v>-378640</v>
      </c>
      <c r="T22" s="20">
        <v>5774604</v>
      </c>
      <c r="U22" s="20">
        <v>-4646493</v>
      </c>
      <c r="V22" s="20">
        <v>749471</v>
      </c>
      <c r="W22" s="20">
        <v>-4060233</v>
      </c>
      <c r="X22" s="20">
        <v>25013100</v>
      </c>
      <c r="Y22" s="20">
        <v>-29073333</v>
      </c>
      <c r="Z22" s="21">
        <v>-116.23</v>
      </c>
      <c r="AA22" s="22">
        <v>25013100</v>
      </c>
    </row>
    <row r="23" spans="1:27" ht="12.75">
      <c r="A23" s="23" t="s">
        <v>48</v>
      </c>
      <c r="B23" s="17"/>
      <c r="C23" s="18">
        <v>2598687</v>
      </c>
      <c r="D23" s="18"/>
      <c r="E23" s="19">
        <v>3011994</v>
      </c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6416634020</v>
      </c>
      <c r="D24" s="29">
        <f>SUM(D15:D23)</f>
        <v>0</v>
      </c>
      <c r="E24" s="36">
        <f t="shared" si="1"/>
        <v>5999157844</v>
      </c>
      <c r="F24" s="37">
        <f t="shared" si="1"/>
        <v>618146800</v>
      </c>
      <c r="G24" s="37">
        <f t="shared" si="1"/>
        <v>333146591</v>
      </c>
      <c r="H24" s="37">
        <f t="shared" si="1"/>
        <v>-393483890</v>
      </c>
      <c r="I24" s="37">
        <f t="shared" si="1"/>
        <v>26056296</v>
      </c>
      <c r="J24" s="37">
        <f t="shared" si="1"/>
        <v>-34281003</v>
      </c>
      <c r="K24" s="37">
        <f t="shared" si="1"/>
        <v>-45828055</v>
      </c>
      <c r="L24" s="37">
        <f t="shared" si="1"/>
        <v>-4916626</v>
      </c>
      <c r="M24" s="37">
        <f t="shared" si="1"/>
        <v>-280917975</v>
      </c>
      <c r="N24" s="37">
        <f t="shared" si="1"/>
        <v>-331662656</v>
      </c>
      <c r="O24" s="37">
        <f t="shared" si="1"/>
        <v>272357488</v>
      </c>
      <c r="P24" s="37">
        <f t="shared" si="1"/>
        <v>58287232</v>
      </c>
      <c r="Q24" s="37">
        <f t="shared" si="1"/>
        <v>-9051145</v>
      </c>
      <c r="R24" s="37">
        <f t="shared" si="1"/>
        <v>321593575</v>
      </c>
      <c r="S24" s="37">
        <f t="shared" si="1"/>
        <v>-23410652</v>
      </c>
      <c r="T24" s="37">
        <f t="shared" si="1"/>
        <v>-31584101</v>
      </c>
      <c r="U24" s="37">
        <f t="shared" si="1"/>
        <v>-32426082</v>
      </c>
      <c r="V24" s="37">
        <f t="shared" si="1"/>
        <v>-87420835</v>
      </c>
      <c r="W24" s="37">
        <f t="shared" si="1"/>
        <v>-131770919</v>
      </c>
      <c r="X24" s="37">
        <f t="shared" si="1"/>
        <v>618146803</v>
      </c>
      <c r="Y24" s="37">
        <f t="shared" si="1"/>
        <v>-749917722</v>
      </c>
      <c r="Z24" s="38">
        <f>+IF(X24&lt;&gt;0,+(Y24/X24)*100,0)</f>
        <v>-121.3170914029624</v>
      </c>
      <c r="AA24" s="39">
        <f>SUM(AA15:AA23)</f>
        <v>618146800</v>
      </c>
    </row>
    <row r="25" spans="1:27" ht="12.75">
      <c r="A25" s="27" t="s">
        <v>50</v>
      </c>
      <c r="B25" s="28"/>
      <c r="C25" s="29">
        <f aca="true" t="shared" si="2" ref="C25:Y25">+C12+C24</f>
        <v>7425901853</v>
      </c>
      <c r="D25" s="29">
        <f>+D12+D24</f>
        <v>0</v>
      </c>
      <c r="E25" s="30">
        <f t="shared" si="2"/>
        <v>7197851447</v>
      </c>
      <c r="F25" s="31">
        <f t="shared" si="2"/>
        <v>618146800</v>
      </c>
      <c r="G25" s="31">
        <f t="shared" si="2"/>
        <v>134273092</v>
      </c>
      <c r="H25" s="31">
        <f t="shared" si="2"/>
        <v>47673155</v>
      </c>
      <c r="I25" s="31">
        <f t="shared" si="2"/>
        <v>104021150</v>
      </c>
      <c r="J25" s="31">
        <f t="shared" si="2"/>
        <v>285967397</v>
      </c>
      <c r="K25" s="31">
        <f t="shared" si="2"/>
        <v>-93989173</v>
      </c>
      <c r="L25" s="31">
        <f t="shared" si="2"/>
        <v>-28582790</v>
      </c>
      <c r="M25" s="31">
        <f t="shared" si="2"/>
        <v>-103805915</v>
      </c>
      <c r="N25" s="31">
        <f t="shared" si="2"/>
        <v>-226377878</v>
      </c>
      <c r="O25" s="31">
        <f t="shared" si="2"/>
        <v>70956933</v>
      </c>
      <c r="P25" s="31">
        <f t="shared" si="2"/>
        <v>-100079736</v>
      </c>
      <c r="Q25" s="31">
        <f t="shared" si="2"/>
        <v>101702555</v>
      </c>
      <c r="R25" s="31">
        <f t="shared" si="2"/>
        <v>72579752</v>
      </c>
      <c r="S25" s="31">
        <f t="shared" si="2"/>
        <v>-6110969</v>
      </c>
      <c r="T25" s="31">
        <f t="shared" si="2"/>
        <v>11806745</v>
      </c>
      <c r="U25" s="31">
        <f t="shared" si="2"/>
        <v>-23977141</v>
      </c>
      <c r="V25" s="31">
        <f t="shared" si="2"/>
        <v>-18281365</v>
      </c>
      <c r="W25" s="31">
        <f t="shared" si="2"/>
        <v>113887906</v>
      </c>
      <c r="X25" s="31">
        <f t="shared" si="2"/>
        <v>618146803</v>
      </c>
      <c r="Y25" s="31">
        <f t="shared" si="2"/>
        <v>-504258897</v>
      </c>
      <c r="Z25" s="32">
        <f>+IF(X25&lt;&gt;0,+(Y25/X25)*100,0)</f>
        <v>-81.57591280141264</v>
      </c>
      <c r="AA25" s="33">
        <f>+AA12+AA24</f>
        <v>618146800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>
        <v>84326087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76028585</v>
      </c>
      <c r="D31" s="18"/>
      <c r="E31" s="19">
        <v>54634503</v>
      </c>
      <c r="F31" s="20"/>
      <c r="G31" s="20">
        <v>-738281</v>
      </c>
      <c r="H31" s="20">
        <v>478327</v>
      </c>
      <c r="I31" s="20">
        <v>-10819395</v>
      </c>
      <c r="J31" s="20">
        <v>-11079349</v>
      </c>
      <c r="K31" s="20">
        <v>394279</v>
      </c>
      <c r="L31" s="20">
        <v>622746</v>
      </c>
      <c r="M31" s="20">
        <v>68690</v>
      </c>
      <c r="N31" s="20">
        <v>1085715</v>
      </c>
      <c r="O31" s="20">
        <v>5501463</v>
      </c>
      <c r="P31" s="20">
        <v>923030</v>
      </c>
      <c r="Q31" s="20">
        <v>85682</v>
      </c>
      <c r="R31" s="20">
        <v>6510175</v>
      </c>
      <c r="S31" s="20">
        <v>-42810</v>
      </c>
      <c r="T31" s="20"/>
      <c r="U31" s="20">
        <v>-198751</v>
      </c>
      <c r="V31" s="20">
        <v>-241561</v>
      </c>
      <c r="W31" s="20">
        <v>-3725020</v>
      </c>
      <c r="X31" s="20"/>
      <c r="Y31" s="20">
        <v>-3725020</v>
      </c>
      <c r="Z31" s="21"/>
      <c r="AA31" s="22"/>
    </row>
    <row r="32" spans="1:27" ht="12.75">
      <c r="A32" s="23" t="s">
        <v>56</v>
      </c>
      <c r="B32" s="17"/>
      <c r="C32" s="18">
        <v>431841209</v>
      </c>
      <c r="D32" s="18"/>
      <c r="E32" s="19">
        <v>494257958</v>
      </c>
      <c r="F32" s="20">
        <v>618146800</v>
      </c>
      <c r="G32" s="20">
        <v>-135996577</v>
      </c>
      <c r="H32" s="20">
        <v>-12367314</v>
      </c>
      <c r="I32" s="20">
        <v>249913259</v>
      </c>
      <c r="J32" s="20">
        <v>101549368</v>
      </c>
      <c r="K32" s="20">
        <v>-87557261</v>
      </c>
      <c r="L32" s="20">
        <v>-1597707</v>
      </c>
      <c r="M32" s="20">
        <v>125621714</v>
      </c>
      <c r="N32" s="20">
        <v>36466746</v>
      </c>
      <c r="O32" s="20">
        <v>-143779827</v>
      </c>
      <c r="P32" s="20">
        <v>-47472647</v>
      </c>
      <c r="Q32" s="20">
        <v>23789333</v>
      </c>
      <c r="R32" s="20">
        <v>-167463141</v>
      </c>
      <c r="S32" s="20">
        <v>17884438</v>
      </c>
      <c r="T32" s="20">
        <v>43425658</v>
      </c>
      <c r="U32" s="20">
        <v>73316287</v>
      </c>
      <c r="V32" s="20">
        <v>134626383</v>
      </c>
      <c r="W32" s="20">
        <v>105179356</v>
      </c>
      <c r="X32" s="20">
        <v>618146803</v>
      </c>
      <c r="Y32" s="20">
        <v>-512967447</v>
      </c>
      <c r="Z32" s="21">
        <v>-82.98</v>
      </c>
      <c r="AA32" s="22">
        <v>618146800</v>
      </c>
    </row>
    <row r="33" spans="1:27" ht="12.75">
      <c r="A33" s="23" t="s">
        <v>57</v>
      </c>
      <c r="B33" s="17"/>
      <c r="C33" s="18">
        <v>16518380</v>
      </c>
      <c r="D33" s="18"/>
      <c r="E33" s="19">
        <v>15176264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524388174</v>
      </c>
      <c r="D34" s="29">
        <f>SUM(D29:D33)</f>
        <v>0</v>
      </c>
      <c r="E34" s="30">
        <f t="shared" si="3"/>
        <v>648394812</v>
      </c>
      <c r="F34" s="31">
        <f t="shared" si="3"/>
        <v>618146800</v>
      </c>
      <c r="G34" s="31">
        <f t="shared" si="3"/>
        <v>-136734858</v>
      </c>
      <c r="H34" s="31">
        <f t="shared" si="3"/>
        <v>-11888987</v>
      </c>
      <c r="I34" s="31">
        <f t="shared" si="3"/>
        <v>239093864</v>
      </c>
      <c r="J34" s="31">
        <f t="shared" si="3"/>
        <v>90470019</v>
      </c>
      <c r="K34" s="31">
        <f t="shared" si="3"/>
        <v>-87162982</v>
      </c>
      <c r="L34" s="31">
        <f t="shared" si="3"/>
        <v>-974961</v>
      </c>
      <c r="M34" s="31">
        <f t="shared" si="3"/>
        <v>125690404</v>
      </c>
      <c r="N34" s="31">
        <f t="shared" si="3"/>
        <v>37552461</v>
      </c>
      <c r="O34" s="31">
        <f t="shared" si="3"/>
        <v>-138278364</v>
      </c>
      <c r="P34" s="31">
        <f t="shared" si="3"/>
        <v>-46549617</v>
      </c>
      <c r="Q34" s="31">
        <f t="shared" si="3"/>
        <v>23875015</v>
      </c>
      <c r="R34" s="31">
        <f t="shared" si="3"/>
        <v>-160952966</v>
      </c>
      <c r="S34" s="31">
        <f t="shared" si="3"/>
        <v>17841628</v>
      </c>
      <c r="T34" s="31">
        <f t="shared" si="3"/>
        <v>43425658</v>
      </c>
      <c r="U34" s="31">
        <f t="shared" si="3"/>
        <v>73117536</v>
      </c>
      <c r="V34" s="31">
        <f t="shared" si="3"/>
        <v>134384822</v>
      </c>
      <c r="W34" s="31">
        <f t="shared" si="3"/>
        <v>101454336</v>
      </c>
      <c r="X34" s="31">
        <f t="shared" si="3"/>
        <v>618146803</v>
      </c>
      <c r="Y34" s="31">
        <f t="shared" si="3"/>
        <v>-516692467</v>
      </c>
      <c r="Z34" s="32">
        <f>+IF(X34&lt;&gt;0,+(Y34/X34)*100,0)</f>
        <v>-83.58733952717701</v>
      </c>
      <c r="AA34" s="33">
        <f>SUM(AA29:AA33)</f>
        <v>618146800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703283991</v>
      </c>
      <c r="D37" s="18"/>
      <c r="E37" s="19">
        <v>923102698</v>
      </c>
      <c r="F37" s="20"/>
      <c r="G37" s="20"/>
      <c r="H37" s="20"/>
      <c r="I37" s="20"/>
      <c r="J37" s="20"/>
      <c r="K37" s="20"/>
      <c r="L37" s="20"/>
      <c r="M37" s="20">
        <v>-84785643</v>
      </c>
      <c r="N37" s="20">
        <v>-84785643</v>
      </c>
      <c r="O37" s="20"/>
      <c r="P37" s="20"/>
      <c r="Q37" s="20"/>
      <c r="R37" s="20"/>
      <c r="S37" s="20"/>
      <c r="T37" s="20"/>
      <c r="U37" s="20">
        <v>-780353</v>
      </c>
      <c r="V37" s="20">
        <v>-780353</v>
      </c>
      <c r="W37" s="20">
        <v>-85565996</v>
      </c>
      <c r="X37" s="20"/>
      <c r="Y37" s="20">
        <v>-85565996</v>
      </c>
      <c r="Z37" s="21"/>
      <c r="AA37" s="22"/>
    </row>
    <row r="38" spans="1:27" ht="12.75">
      <c r="A38" s="23" t="s">
        <v>57</v>
      </c>
      <c r="B38" s="17"/>
      <c r="C38" s="18">
        <v>224236000</v>
      </c>
      <c r="D38" s="18"/>
      <c r="E38" s="19">
        <v>37950900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>
        <v>-72310</v>
      </c>
      <c r="R38" s="20">
        <v>-72310</v>
      </c>
      <c r="S38" s="20"/>
      <c r="T38" s="20"/>
      <c r="U38" s="20"/>
      <c r="V38" s="20"/>
      <c r="W38" s="20">
        <v>-72310</v>
      </c>
      <c r="X38" s="20"/>
      <c r="Y38" s="20">
        <v>-72310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927519991</v>
      </c>
      <c r="D39" s="29">
        <f>SUM(D37:D38)</f>
        <v>0</v>
      </c>
      <c r="E39" s="36">
        <f t="shared" si="4"/>
        <v>961053598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-84785643</v>
      </c>
      <c r="N39" s="37">
        <f t="shared" si="4"/>
        <v>-84785643</v>
      </c>
      <c r="O39" s="37">
        <f t="shared" si="4"/>
        <v>0</v>
      </c>
      <c r="P39" s="37">
        <f t="shared" si="4"/>
        <v>0</v>
      </c>
      <c r="Q39" s="37">
        <f t="shared" si="4"/>
        <v>-72310</v>
      </c>
      <c r="R39" s="37">
        <f t="shared" si="4"/>
        <v>-72310</v>
      </c>
      <c r="S39" s="37">
        <f t="shared" si="4"/>
        <v>0</v>
      </c>
      <c r="T39" s="37">
        <f t="shared" si="4"/>
        <v>0</v>
      </c>
      <c r="U39" s="37">
        <f t="shared" si="4"/>
        <v>-780353</v>
      </c>
      <c r="V39" s="37">
        <f t="shared" si="4"/>
        <v>-780353</v>
      </c>
      <c r="W39" s="37">
        <f t="shared" si="4"/>
        <v>-85638306</v>
      </c>
      <c r="X39" s="37">
        <f t="shared" si="4"/>
        <v>0</v>
      </c>
      <c r="Y39" s="37">
        <f t="shared" si="4"/>
        <v>-85638306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1451908165</v>
      </c>
      <c r="D40" s="29">
        <f>+D34+D39</f>
        <v>0</v>
      </c>
      <c r="E40" s="30">
        <f t="shared" si="5"/>
        <v>1609448410</v>
      </c>
      <c r="F40" s="31">
        <f t="shared" si="5"/>
        <v>618146800</v>
      </c>
      <c r="G40" s="31">
        <f t="shared" si="5"/>
        <v>-136734858</v>
      </c>
      <c r="H40" s="31">
        <f t="shared" si="5"/>
        <v>-11888987</v>
      </c>
      <c r="I40" s="31">
        <f t="shared" si="5"/>
        <v>239093864</v>
      </c>
      <c r="J40" s="31">
        <f t="shared" si="5"/>
        <v>90470019</v>
      </c>
      <c r="K40" s="31">
        <f t="shared" si="5"/>
        <v>-87162982</v>
      </c>
      <c r="L40" s="31">
        <f t="shared" si="5"/>
        <v>-974961</v>
      </c>
      <c r="M40" s="31">
        <f t="shared" si="5"/>
        <v>40904761</v>
      </c>
      <c r="N40" s="31">
        <f t="shared" si="5"/>
        <v>-47233182</v>
      </c>
      <c r="O40" s="31">
        <f t="shared" si="5"/>
        <v>-138278364</v>
      </c>
      <c r="P40" s="31">
        <f t="shared" si="5"/>
        <v>-46549617</v>
      </c>
      <c r="Q40" s="31">
        <f t="shared" si="5"/>
        <v>23802705</v>
      </c>
      <c r="R40" s="31">
        <f t="shared" si="5"/>
        <v>-161025276</v>
      </c>
      <c r="S40" s="31">
        <f t="shared" si="5"/>
        <v>17841628</v>
      </c>
      <c r="T40" s="31">
        <f t="shared" si="5"/>
        <v>43425658</v>
      </c>
      <c r="U40" s="31">
        <f t="shared" si="5"/>
        <v>72337183</v>
      </c>
      <c r="V40" s="31">
        <f t="shared" si="5"/>
        <v>133604469</v>
      </c>
      <c r="W40" s="31">
        <f t="shared" si="5"/>
        <v>15816030</v>
      </c>
      <c r="X40" s="31">
        <f t="shared" si="5"/>
        <v>618146803</v>
      </c>
      <c r="Y40" s="31">
        <f t="shared" si="5"/>
        <v>-602330773</v>
      </c>
      <c r="Z40" s="32">
        <f>+IF(X40&lt;&gt;0,+(Y40/X40)*100,0)</f>
        <v>-97.44137963292192</v>
      </c>
      <c r="AA40" s="33">
        <f>+AA34+AA39</f>
        <v>618146800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5973993688</v>
      </c>
      <c r="D42" s="43">
        <f>+D25-D40</f>
        <v>0</v>
      </c>
      <c r="E42" s="44">
        <f t="shared" si="6"/>
        <v>5588403037</v>
      </c>
      <c r="F42" s="45">
        <f t="shared" si="6"/>
        <v>0</v>
      </c>
      <c r="G42" s="45">
        <f t="shared" si="6"/>
        <v>271007950</v>
      </c>
      <c r="H42" s="45">
        <f t="shared" si="6"/>
        <v>59562142</v>
      </c>
      <c r="I42" s="45">
        <f t="shared" si="6"/>
        <v>-135072714</v>
      </c>
      <c r="J42" s="45">
        <f t="shared" si="6"/>
        <v>195497378</v>
      </c>
      <c r="K42" s="45">
        <f t="shared" si="6"/>
        <v>-6826191</v>
      </c>
      <c r="L42" s="45">
        <f t="shared" si="6"/>
        <v>-27607829</v>
      </c>
      <c r="M42" s="45">
        <f t="shared" si="6"/>
        <v>-144710676</v>
      </c>
      <c r="N42" s="45">
        <f t="shared" si="6"/>
        <v>-179144696</v>
      </c>
      <c r="O42" s="45">
        <f t="shared" si="6"/>
        <v>209235297</v>
      </c>
      <c r="P42" s="45">
        <f t="shared" si="6"/>
        <v>-53530119</v>
      </c>
      <c r="Q42" s="45">
        <f t="shared" si="6"/>
        <v>77899850</v>
      </c>
      <c r="R42" s="45">
        <f t="shared" si="6"/>
        <v>233605028</v>
      </c>
      <c r="S42" s="45">
        <f t="shared" si="6"/>
        <v>-23952597</v>
      </c>
      <c r="T42" s="45">
        <f t="shared" si="6"/>
        <v>-31618913</v>
      </c>
      <c r="U42" s="45">
        <f t="shared" si="6"/>
        <v>-96314324</v>
      </c>
      <c r="V42" s="45">
        <f t="shared" si="6"/>
        <v>-151885834</v>
      </c>
      <c r="W42" s="45">
        <f t="shared" si="6"/>
        <v>98071876</v>
      </c>
      <c r="X42" s="45">
        <f t="shared" si="6"/>
        <v>0</v>
      </c>
      <c r="Y42" s="45">
        <f t="shared" si="6"/>
        <v>98071876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5708431685</v>
      </c>
      <c r="D45" s="18"/>
      <c r="E45" s="19">
        <v>5053467120</v>
      </c>
      <c r="F45" s="20"/>
      <c r="G45" s="20"/>
      <c r="H45" s="20"/>
      <c r="I45" s="20"/>
      <c r="J45" s="20"/>
      <c r="K45" s="20"/>
      <c r="L45" s="20"/>
      <c r="M45" s="20">
        <v>43825205</v>
      </c>
      <c r="N45" s="20">
        <v>43825205</v>
      </c>
      <c r="O45" s="20">
        <v>-1467231</v>
      </c>
      <c r="P45" s="20">
        <v>-205515</v>
      </c>
      <c r="Q45" s="20">
        <v>-61671</v>
      </c>
      <c r="R45" s="20">
        <v>-1734417</v>
      </c>
      <c r="S45" s="20">
        <v>-64386</v>
      </c>
      <c r="T45" s="20">
        <v>-8033</v>
      </c>
      <c r="U45" s="20">
        <v>-1186</v>
      </c>
      <c r="V45" s="20">
        <v>-73605</v>
      </c>
      <c r="W45" s="20">
        <v>42017183</v>
      </c>
      <c r="X45" s="20"/>
      <c r="Y45" s="20">
        <v>42017183</v>
      </c>
      <c r="Z45" s="48"/>
      <c r="AA45" s="22"/>
    </row>
    <row r="46" spans="1:27" ht="12.75">
      <c r="A46" s="23" t="s">
        <v>67</v>
      </c>
      <c r="B46" s="17"/>
      <c r="C46" s="18">
        <v>369558738</v>
      </c>
      <c r="D46" s="18"/>
      <c r="E46" s="19">
        <v>369182717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6077990423</v>
      </c>
      <c r="D48" s="51">
        <f>SUM(D45:D47)</f>
        <v>0</v>
      </c>
      <c r="E48" s="52">
        <f t="shared" si="7"/>
        <v>5422649837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43825205</v>
      </c>
      <c r="N48" s="53">
        <f t="shared" si="7"/>
        <v>43825205</v>
      </c>
      <c r="O48" s="53">
        <f t="shared" si="7"/>
        <v>-1467231</v>
      </c>
      <c r="P48" s="53">
        <f t="shared" si="7"/>
        <v>-205515</v>
      </c>
      <c r="Q48" s="53">
        <f t="shared" si="7"/>
        <v>-61671</v>
      </c>
      <c r="R48" s="53">
        <f t="shared" si="7"/>
        <v>-1734417</v>
      </c>
      <c r="S48" s="53">
        <f t="shared" si="7"/>
        <v>-64386</v>
      </c>
      <c r="T48" s="53">
        <f t="shared" si="7"/>
        <v>-8033</v>
      </c>
      <c r="U48" s="53">
        <f t="shared" si="7"/>
        <v>-1186</v>
      </c>
      <c r="V48" s="53">
        <f t="shared" si="7"/>
        <v>-73605</v>
      </c>
      <c r="W48" s="53">
        <f t="shared" si="7"/>
        <v>42017183</v>
      </c>
      <c r="X48" s="53">
        <f t="shared" si="7"/>
        <v>0</v>
      </c>
      <c r="Y48" s="53">
        <f t="shared" si="7"/>
        <v>42017183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61635083</v>
      </c>
      <c r="D6" s="18"/>
      <c r="E6" s="19">
        <v>-2385264016</v>
      </c>
      <c r="F6" s="20">
        <v>116375355</v>
      </c>
      <c r="G6" s="20">
        <v>-373021310</v>
      </c>
      <c r="H6" s="20">
        <v>195455687</v>
      </c>
      <c r="I6" s="20">
        <v>43995122</v>
      </c>
      <c r="J6" s="20">
        <v>-133570501</v>
      </c>
      <c r="K6" s="20">
        <v>-4419788</v>
      </c>
      <c r="L6" s="20">
        <v>-146979445</v>
      </c>
      <c r="M6" s="20">
        <v>175378837</v>
      </c>
      <c r="N6" s="20">
        <v>23979604</v>
      </c>
      <c r="O6" s="20">
        <v>-282415071</v>
      </c>
      <c r="P6" s="20">
        <v>276749978</v>
      </c>
      <c r="Q6" s="20">
        <v>755233448</v>
      </c>
      <c r="R6" s="20">
        <v>749568355</v>
      </c>
      <c r="S6" s="20">
        <v>-597089354</v>
      </c>
      <c r="T6" s="20">
        <v>-55442240</v>
      </c>
      <c r="U6" s="20">
        <v>418059549</v>
      </c>
      <c r="V6" s="20">
        <v>-234472045</v>
      </c>
      <c r="W6" s="20">
        <v>405505413</v>
      </c>
      <c r="X6" s="20">
        <v>116375355</v>
      </c>
      <c r="Y6" s="20">
        <v>289130058</v>
      </c>
      <c r="Z6" s="21">
        <v>248.45</v>
      </c>
      <c r="AA6" s="22">
        <v>116375355</v>
      </c>
    </row>
    <row r="7" spans="1:27" ht="12.75">
      <c r="A7" s="23" t="s">
        <v>34</v>
      </c>
      <c r="B7" s="17"/>
      <c r="C7" s="18">
        <v>124212494</v>
      </c>
      <c r="D7" s="18"/>
      <c r="E7" s="19"/>
      <c r="F7" s="20">
        <v>24000000</v>
      </c>
      <c r="G7" s="20">
        <v>307636100</v>
      </c>
      <c r="H7" s="20">
        <v>41446189</v>
      </c>
      <c r="I7" s="20">
        <v>-32817549</v>
      </c>
      <c r="J7" s="20">
        <v>316264740</v>
      </c>
      <c r="K7" s="20">
        <v>-70182607</v>
      </c>
      <c r="L7" s="20">
        <v>221746310</v>
      </c>
      <c r="M7" s="20">
        <v>-201110094</v>
      </c>
      <c r="N7" s="20">
        <v>-49546391</v>
      </c>
      <c r="O7" s="20">
        <v>149983588</v>
      </c>
      <c r="P7" s="20">
        <v>-82216293</v>
      </c>
      <c r="Q7" s="20">
        <v>-61481985</v>
      </c>
      <c r="R7" s="20">
        <v>6285310</v>
      </c>
      <c r="S7" s="20">
        <v>380163683</v>
      </c>
      <c r="T7" s="20">
        <v>-79293642</v>
      </c>
      <c r="U7" s="20">
        <v>-570910145</v>
      </c>
      <c r="V7" s="20">
        <v>-270040104</v>
      </c>
      <c r="W7" s="20">
        <v>2963555</v>
      </c>
      <c r="X7" s="20">
        <v>24000000</v>
      </c>
      <c r="Y7" s="20">
        <v>-21036445</v>
      </c>
      <c r="Z7" s="21">
        <v>-87.65</v>
      </c>
      <c r="AA7" s="22">
        <v>24000000</v>
      </c>
    </row>
    <row r="8" spans="1:27" ht="12.75">
      <c r="A8" s="23" t="s">
        <v>35</v>
      </c>
      <c r="B8" s="17"/>
      <c r="C8" s="18">
        <v>760472527</v>
      </c>
      <c r="D8" s="18"/>
      <c r="E8" s="19">
        <v>2246071008</v>
      </c>
      <c r="F8" s="20">
        <v>534565270</v>
      </c>
      <c r="G8" s="20">
        <v>797422002</v>
      </c>
      <c r="H8" s="20">
        <v>57804044</v>
      </c>
      <c r="I8" s="20">
        <v>26551373</v>
      </c>
      <c r="J8" s="20">
        <v>881777419</v>
      </c>
      <c r="K8" s="20">
        <v>-37446277</v>
      </c>
      <c r="L8" s="20">
        <v>498079</v>
      </c>
      <c r="M8" s="20">
        <v>76515181</v>
      </c>
      <c r="N8" s="20">
        <v>39566983</v>
      </c>
      <c r="O8" s="20">
        <v>-52610492</v>
      </c>
      <c r="P8" s="20">
        <v>11025022</v>
      </c>
      <c r="Q8" s="20">
        <v>32243421</v>
      </c>
      <c r="R8" s="20">
        <v>-9342049</v>
      </c>
      <c r="S8" s="20">
        <v>48799068</v>
      </c>
      <c r="T8" s="20">
        <v>41783164</v>
      </c>
      <c r="U8" s="20">
        <v>-53305847</v>
      </c>
      <c r="V8" s="20">
        <v>37276385</v>
      </c>
      <c r="W8" s="20">
        <v>949278738</v>
      </c>
      <c r="X8" s="20">
        <v>534565270</v>
      </c>
      <c r="Y8" s="20">
        <v>414713468</v>
      </c>
      <c r="Z8" s="21">
        <v>77.58</v>
      </c>
      <c r="AA8" s="22">
        <v>534565270</v>
      </c>
    </row>
    <row r="9" spans="1:27" ht="12.75">
      <c r="A9" s="23" t="s">
        <v>36</v>
      </c>
      <c r="B9" s="17"/>
      <c r="C9" s="18">
        <v>133106567</v>
      </c>
      <c r="D9" s="18"/>
      <c r="E9" s="19"/>
      <c r="F9" s="20">
        <v>45000000</v>
      </c>
      <c r="G9" s="20">
        <v>192771651</v>
      </c>
      <c r="H9" s="20">
        <v>13277640</v>
      </c>
      <c r="I9" s="20">
        <v>-14579091</v>
      </c>
      <c r="J9" s="20">
        <v>191470200</v>
      </c>
      <c r="K9" s="20">
        <v>10091330</v>
      </c>
      <c r="L9" s="20">
        <v>45972347</v>
      </c>
      <c r="M9" s="20">
        <v>-18303717</v>
      </c>
      <c r="N9" s="20">
        <v>37759960</v>
      </c>
      <c r="O9" s="20">
        <v>31297505</v>
      </c>
      <c r="P9" s="20">
        <v>-121954973</v>
      </c>
      <c r="Q9" s="20">
        <v>29257869</v>
      </c>
      <c r="R9" s="20">
        <v>-61399599</v>
      </c>
      <c r="S9" s="20">
        <v>28272030</v>
      </c>
      <c r="T9" s="20">
        <v>2296239</v>
      </c>
      <c r="U9" s="20">
        <v>-62795551</v>
      </c>
      <c r="V9" s="20">
        <v>-32227282</v>
      </c>
      <c r="W9" s="20">
        <v>135603279</v>
      </c>
      <c r="X9" s="20">
        <v>45000000</v>
      </c>
      <c r="Y9" s="20">
        <v>90603279</v>
      </c>
      <c r="Z9" s="21">
        <v>201.34</v>
      </c>
      <c r="AA9" s="22">
        <v>45000000</v>
      </c>
    </row>
    <row r="10" spans="1:27" ht="12.75">
      <c r="A10" s="23" t="s">
        <v>37</v>
      </c>
      <c r="B10" s="17"/>
      <c r="C10" s="18">
        <v>763057</v>
      </c>
      <c r="D10" s="18"/>
      <c r="E10" s="19"/>
      <c r="F10" s="20">
        <v>500000</v>
      </c>
      <c r="G10" s="24">
        <v>763057</v>
      </c>
      <c r="H10" s="24"/>
      <c r="I10" s="24"/>
      <c r="J10" s="20">
        <v>763057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763057</v>
      </c>
      <c r="X10" s="20">
        <v>500000</v>
      </c>
      <c r="Y10" s="24">
        <v>263057</v>
      </c>
      <c r="Z10" s="25">
        <v>52.61</v>
      </c>
      <c r="AA10" s="26">
        <v>500000</v>
      </c>
    </row>
    <row r="11" spans="1:27" ht="12.75">
      <c r="A11" s="23" t="s">
        <v>38</v>
      </c>
      <c r="B11" s="17"/>
      <c r="C11" s="18">
        <v>143682855</v>
      </c>
      <c r="D11" s="18"/>
      <c r="E11" s="19"/>
      <c r="F11" s="20">
        <v>96214114</v>
      </c>
      <c r="G11" s="20">
        <v>151446420</v>
      </c>
      <c r="H11" s="20">
        <v>5862204</v>
      </c>
      <c r="I11" s="20">
        <v>9889919</v>
      </c>
      <c r="J11" s="20">
        <v>167198543</v>
      </c>
      <c r="K11" s="20">
        <v>2216078</v>
      </c>
      <c r="L11" s="20">
        <v>6223640</v>
      </c>
      <c r="M11" s="20">
        <v>13258213</v>
      </c>
      <c r="N11" s="20">
        <v>21697931</v>
      </c>
      <c r="O11" s="20">
        <v>-11728962</v>
      </c>
      <c r="P11" s="20">
        <v>-8193105</v>
      </c>
      <c r="Q11" s="20">
        <v>-2894763</v>
      </c>
      <c r="R11" s="20">
        <v>-22816830</v>
      </c>
      <c r="S11" s="20">
        <v>-401791</v>
      </c>
      <c r="T11" s="20">
        <v>749014</v>
      </c>
      <c r="U11" s="20">
        <v>-41272401</v>
      </c>
      <c r="V11" s="20">
        <v>-40925178</v>
      </c>
      <c r="W11" s="20">
        <v>125154466</v>
      </c>
      <c r="X11" s="20">
        <v>96214114</v>
      </c>
      <c r="Y11" s="20">
        <v>28940352</v>
      </c>
      <c r="Z11" s="21">
        <v>30.08</v>
      </c>
      <c r="AA11" s="22">
        <v>96214114</v>
      </c>
    </row>
    <row r="12" spans="1:27" ht="12.75">
      <c r="A12" s="27" t="s">
        <v>39</v>
      </c>
      <c r="B12" s="28"/>
      <c r="C12" s="29">
        <f aca="true" t="shared" si="0" ref="C12:Y12">SUM(C6:C11)</f>
        <v>1223872583</v>
      </c>
      <c r="D12" s="29">
        <f>SUM(D6:D11)</f>
        <v>0</v>
      </c>
      <c r="E12" s="30">
        <f t="shared" si="0"/>
        <v>-139193008</v>
      </c>
      <c r="F12" s="31">
        <f t="shared" si="0"/>
        <v>816654739</v>
      </c>
      <c r="G12" s="31">
        <f t="shared" si="0"/>
        <v>1077017920</v>
      </c>
      <c r="H12" s="31">
        <f t="shared" si="0"/>
        <v>313845764</v>
      </c>
      <c r="I12" s="31">
        <f t="shared" si="0"/>
        <v>33039774</v>
      </c>
      <c r="J12" s="31">
        <f t="shared" si="0"/>
        <v>1423903458</v>
      </c>
      <c r="K12" s="31">
        <f t="shared" si="0"/>
        <v>-99741264</v>
      </c>
      <c r="L12" s="31">
        <f t="shared" si="0"/>
        <v>127460931</v>
      </c>
      <c r="M12" s="31">
        <f t="shared" si="0"/>
        <v>45738420</v>
      </c>
      <c r="N12" s="31">
        <f t="shared" si="0"/>
        <v>73458087</v>
      </c>
      <c r="O12" s="31">
        <f t="shared" si="0"/>
        <v>-165473432</v>
      </c>
      <c r="P12" s="31">
        <f t="shared" si="0"/>
        <v>75410629</v>
      </c>
      <c r="Q12" s="31">
        <f t="shared" si="0"/>
        <v>752357990</v>
      </c>
      <c r="R12" s="31">
        <f t="shared" si="0"/>
        <v>662295187</v>
      </c>
      <c r="S12" s="31">
        <f t="shared" si="0"/>
        <v>-140256364</v>
      </c>
      <c r="T12" s="31">
        <f t="shared" si="0"/>
        <v>-89907465</v>
      </c>
      <c r="U12" s="31">
        <f t="shared" si="0"/>
        <v>-310224395</v>
      </c>
      <c r="V12" s="31">
        <f t="shared" si="0"/>
        <v>-540388224</v>
      </c>
      <c r="W12" s="31">
        <f t="shared" si="0"/>
        <v>1619268508</v>
      </c>
      <c r="X12" s="31">
        <f t="shared" si="0"/>
        <v>816654739</v>
      </c>
      <c r="Y12" s="31">
        <f t="shared" si="0"/>
        <v>802613769</v>
      </c>
      <c r="Z12" s="32">
        <f>+IF(X12&lt;&gt;0,+(Y12/X12)*100,0)</f>
        <v>98.28067243971506</v>
      </c>
      <c r="AA12" s="33">
        <f>SUM(AA6:AA11)</f>
        <v>816654739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144352</v>
      </c>
      <c r="D15" s="18"/>
      <c r="E15" s="19"/>
      <c r="F15" s="20"/>
      <c r="G15" s="20">
        <v>144352</v>
      </c>
      <c r="H15" s="20"/>
      <c r="I15" s="20"/>
      <c r="J15" s="20">
        <v>144352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144352</v>
      </c>
      <c r="X15" s="20"/>
      <c r="Y15" s="20">
        <v>144352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749428236</v>
      </c>
      <c r="D17" s="18"/>
      <c r="E17" s="19">
        <v>12838512</v>
      </c>
      <c r="F17" s="20">
        <v>732808388</v>
      </c>
      <c r="G17" s="20">
        <v>749428236</v>
      </c>
      <c r="H17" s="20"/>
      <c r="I17" s="20">
        <v>232812</v>
      </c>
      <c r="J17" s="20">
        <v>749661048</v>
      </c>
      <c r="K17" s="20">
        <v>132359</v>
      </c>
      <c r="L17" s="20"/>
      <c r="M17" s="20"/>
      <c r="N17" s="20">
        <v>132359</v>
      </c>
      <c r="O17" s="20"/>
      <c r="P17" s="20">
        <v>-41294</v>
      </c>
      <c r="Q17" s="20"/>
      <c r="R17" s="20">
        <v>-41294</v>
      </c>
      <c r="S17" s="20"/>
      <c r="T17" s="20"/>
      <c r="U17" s="20">
        <v>351936</v>
      </c>
      <c r="V17" s="20">
        <v>351936</v>
      </c>
      <c r="W17" s="20">
        <v>750104049</v>
      </c>
      <c r="X17" s="20">
        <v>732808388</v>
      </c>
      <c r="Y17" s="20">
        <v>17295661</v>
      </c>
      <c r="Z17" s="21">
        <v>2.36</v>
      </c>
      <c r="AA17" s="22">
        <v>732808388</v>
      </c>
    </row>
    <row r="18" spans="1:27" ht="12.75">
      <c r="A18" s="23" t="s">
        <v>44</v>
      </c>
      <c r="B18" s="17"/>
      <c r="C18" s="18">
        <v>1000</v>
      </c>
      <c r="D18" s="18"/>
      <c r="E18" s="19"/>
      <c r="F18" s="20">
        <v>1000</v>
      </c>
      <c r="G18" s="20">
        <v>1000</v>
      </c>
      <c r="H18" s="20"/>
      <c r="I18" s="20"/>
      <c r="J18" s="20">
        <v>1000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1000</v>
      </c>
      <c r="X18" s="20">
        <v>1000</v>
      </c>
      <c r="Y18" s="20"/>
      <c r="Z18" s="21"/>
      <c r="AA18" s="22">
        <v>1000</v>
      </c>
    </row>
    <row r="19" spans="1:27" ht="12.75">
      <c r="A19" s="23" t="s">
        <v>45</v>
      </c>
      <c r="B19" s="17"/>
      <c r="C19" s="18">
        <v>13093548052</v>
      </c>
      <c r="D19" s="18"/>
      <c r="E19" s="19">
        <v>1638647608</v>
      </c>
      <c r="F19" s="20">
        <v>15617827649</v>
      </c>
      <c r="G19" s="20">
        <v>13175968806</v>
      </c>
      <c r="H19" s="20">
        <v>31573863</v>
      </c>
      <c r="I19" s="20">
        <v>54854269</v>
      </c>
      <c r="J19" s="20">
        <v>13262396938</v>
      </c>
      <c r="K19" s="20">
        <v>54675463</v>
      </c>
      <c r="L19" s="20">
        <v>108725437</v>
      </c>
      <c r="M19" s="20">
        <v>133468950</v>
      </c>
      <c r="N19" s="20">
        <v>296869850</v>
      </c>
      <c r="O19" s="20">
        <v>41792172</v>
      </c>
      <c r="P19" s="20">
        <v>70950528</v>
      </c>
      <c r="Q19" s="20">
        <v>64119367</v>
      </c>
      <c r="R19" s="20">
        <v>176862067</v>
      </c>
      <c r="S19" s="20">
        <v>103343917</v>
      </c>
      <c r="T19" s="20">
        <v>37554469</v>
      </c>
      <c r="U19" s="20">
        <v>207536513</v>
      </c>
      <c r="V19" s="20">
        <v>348434899</v>
      </c>
      <c r="W19" s="20">
        <v>14084563754</v>
      </c>
      <c r="X19" s="20">
        <v>15617827649</v>
      </c>
      <c r="Y19" s="20">
        <v>-1533263895</v>
      </c>
      <c r="Z19" s="21">
        <v>-9.82</v>
      </c>
      <c r="AA19" s="22">
        <v>15617827649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4732398</v>
      </c>
      <c r="D21" s="18"/>
      <c r="E21" s="19"/>
      <c r="F21" s="20">
        <v>11833140</v>
      </c>
      <c r="G21" s="20">
        <v>4732398</v>
      </c>
      <c r="H21" s="20"/>
      <c r="I21" s="20"/>
      <c r="J21" s="20">
        <v>4732398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4732398</v>
      </c>
      <c r="X21" s="20">
        <v>11833140</v>
      </c>
      <c r="Y21" s="20">
        <v>-7100742</v>
      </c>
      <c r="Z21" s="21">
        <v>-60.01</v>
      </c>
      <c r="AA21" s="22">
        <v>11833140</v>
      </c>
    </row>
    <row r="22" spans="1:27" ht="12.75">
      <c r="A22" s="23" t="s">
        <v>47</v>
      </c>
      <c r="B22" s="17"/>
      <c r="C22" s="18">
        <v>35401467</v>
      </c>
      <c r="D22" s="18"/>
      <c r="E22" s="19">
        <v>699996</v>
      </c>
      <c r="F22" s="20">
        <v>11383052</v>
      </c>
      <c r="G22" s="20">
        <v>35401467</v>
      </c>
      <c r="H22" s="20"/>
      <c r="I22" s="20">
        <v>43800</v>
      </c>
      <c r="J22" s="20">
        <v>35445267</v>
      </c>
      <c r="K22" s="20">
        <v>34190</v>
      </c>
      <c r="L22" s="20"/>
      <c r="M22" s="20"/>
      <c r="N22" s="20">
        <v>34190</v>
      </c>
      <c r="O22" s="20"/>
      <c r="P22" s="20"/>
      <c r="Q22" s="20"/>
      <c r="R22" s="20"/>
      <c r="S22" s="20"/>
      <c r="T22" s="20">
        <v>83750</v>
      </c>
      <c r="U22" s="20"/>
      <c r="V22" s="20">
        <v>83750</v>
      </c>
      <c r="W22" s="20">
        <v>35563207</v>
      </c>
      <c r="X22" s="20">
        <v>11383052</v>
      </c>
      <c r="Y22" s="20">
        <v>24180155</v>
      </c>
      <c r="Z22" s="21">
        <v>212.42</v>
      </c>
      <c r="AA22" s="22">
        <v>11383052</v>
      </c>
    </row>
    <row r="23" spans="1:27" ht="12.75">
      <c r="A23" s="23" t="s">
        <v>48</v>
      </c>
      <c r="B23" s="17"/>
      <c r="C23" s="18">
        <v>21899818</v>
      </c>
      <c r="D23" s="18"/>
      <c r="E23" s="19"/>
      <c r="F23" s="20"/>
      <c r="G23" s="24">
        <v>21899817</v>
      </c>
      <c r="H23" s="24"/>
      <c r="I23" s="24"/>
      <c r="J23" s="20">
        <v>21899817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21899817</v>
      </c>
      <c r="X23" s="20"/>
      <c r="Y23" s="24">
        <v>21899817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13905155323</v>
      </c>
      <c r="D24" s="29">
        <f>SUM(D15:D23)</f>
        <v>0</v>
      </c>
      <c r="E24" s="36">
        <f t="shared" si="1"/>
        <v>1652186116</v>
      </c>
      <c r="F24" s="37">
        <f t="shared" si="1"/>
        <v>16373853229</v>
      </c>
      <c r="G24" s="37">
        <f t="shared" si="1"/>
        <v>13987576076</v>
      </c>
      <c r="H24" s="37">
        <f t="shared" si="1"/>
        <v>31573863</v>
      </c>
      <c r="I24" s="37">
        <f t="shared" si="1"/>
        <v>55130881</v>
      </c>
      <c r="J24" s="37">
        <f t="shared" si="1"/>
        <v>14074280820</v>
      </c>
      <c r="K24" s="37">
        <f t="shared" si="1"/>
        <v>54842012</v>
      </c>
      <c r="L24" s="37">
        <f t="shared" si="1"/>
        <v>108725437</v>
      </c>
      <c r="M24" s="37">
        <f t="shared" si="1"/>
        <v>133468950</v>
      </c>
      <c r="N24" s="37">
        <f t="shared" si="1"/>
        <v>297036399</v>
      </c>
      <c r="O24" s="37">
        <f t="shared" si="1"/>
        <v>41792172</v>
      </c>
      <c r="P24" s="37">
        <f t="shared" si="1"/>
        <v>70909234</v>
      </c>
      <c r="Q24" s="37">
        <f t="shared" si="1"/>
        <v>64119367</v>
      </c>
      <c r="R24" s="37">
        <f t="shared" si="1"/>
        <v>176820773</v>
      </c>
      <c r="S24" s="37">
        <f t="shared" si="1"/>
        <v>103343917</v>
      </c>
      <c r="T24" s="37">
        <f t="shared" si="1"/>
        <v>37638219</v>
      </c>
      <c r="U24" s="37">
        <f t="shared" si="1"/>
        <v>207888449</v>
      </c>
      <c r="V24" s="37">
        <f t="shared" si="1"/>
        <v>348870585</v>
      </c>
      <c r="W24" s="37">
        <f t="shared" si="1"/>
        <v>14897008577</v>
      </c>
      <c r="X24" s="37">
        <f t="shared" si="1"/>
        <v>16373853229</v>
      </c>
      <c r="Y24" s="37">
        <f t="shared" si="1"/>
        <v>-1476844652</v>
      </c>
      <c r="Z24" s="38">
        <f>+IF(X24&lt;&gt;0,+(Y24/X24)*100,0)</f>
        <v>-9.019530292260933</v>
      </c>
      <c r="AA24" s="39">
        <f>SUM(AA15:AA23)</f>
        <v>16373853229</v>
      </c>
    </row>
    <row r="25" spans="1:27" ht="12.75">
      <c r="A25" s="27" t="s">
        <v>50</v>
      </c>
      <c r="B25" s="28"/>
      <c r="C25" s="29">
        <f aca="true" t="shared" si="2" ref="C25:Y25">+C12+C24</f>
        <v>15129027906</v>
      </c>
      <c r="D25" s="29">
        <f>+D12+D24</f>
        <v>0</v>
      </c>
      <c r="E25" s="30">
        <f t="shared" si="2"/>
        <v>1512993108</v>
      </c>
      <c r="F25" s="31">
        <f t="shared" si="2"/>
        <v>17190507968</v>
      </c>
      <c r="G25" s="31">
        <f t="shared" si="2"/>
        <v>15064593996</v>
      </c>
      <c r="H25" s="31">
        <f t="shared" si="2"/>
        <v>345419627</v>
      </c>
      <c r="I25" s="31">
        <f t="shared" si="2"/>
        <v>88170655</v>
      </c>
      <c r="J25" s="31">
        <f t="shared" si="2"/>
        <v>15498184278</v>
      </c>
      <c r="K25" s="31">
        <f t="shared" si="2"/>
        <v>-44899252</v>
      </c>
      <c r="L25" s="31">
        <f t="shared" si="2"/>
        <v>236186368</v>
      </c>
      <c r="M25" s="31">
        <f t="shared" si="2"/>
        <v>179207370</v>
      </c>
      <c r="N25" s="31">
        <f t="shared" si="2"/>
        <v>370494486</v>
      </c>
      <c r="O25" s="31">
        <f t="shared" si="2"/>
        <v>-123681260</v>
      </c>
      <c r="P25" s="31">
        <f t="shared" si="2"/>
        <v>146319863</v>
      </c>
      <c r="Q25" s="31">
        <f t="shared" si="2"/>
        <v>816477357</v>
      </c>
      <c r="R25" s="31">
        <f t="shared" si="2"/>
        <v>839115960</v>
      </c>
      <c r="S25" s="31">
        <f t="shared" si="2"/>
        <v>-36912447</v>
      </c>
      <c r="T25" s="31">
        <f t="shared" si="2"/>
        <v>-52269246</v>
      </c>
      <c r="U25" s="31">
        <f t="shared" si="2"/>
        <v>-102335946</v>
      </c>
      <c r="V25" s="31">
        <f t="shared" si="2"/>
        <v>-191517639</v>
      </c>
      <c r="W25" s="31">
        <f t="shared" si="2"/>
        <v>16516277085</v>
      </c>
      <c r="X25" s="31">
        <f t="shared" si="2"/>
        <v>17190507968</v>
      </c>
      <c r="Y25" s="31">
        <f t="shared" si="2"/>
        <v>-674230883</v>
      </c>
      <c r="Z25" s="32">
        <f>+IF(X25&lt;&gt;0,+(Y25/X25)*100,0)</f>
        <v>-3.922111459737407</v>
      </c>
      <c r="AA25" s="33">
        <f>+AA12+AA24</f>
        <v>17190507968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1906532</v>
      </c>
      <c r="D30" s="18"/>
      <c r="E30" s="19"/>
      <c r="F30" s="20">
        <v>56527527</v>
      </c>
      <c r="G30" s="20">
        <v>1271036</v>
      </c>
      <c r="H30" s="20">
        <v>-632117</v>
      </c>
      <c r="I30" s="20">
        <v>-632117</v>
      </c>
      <c r="J30" s="20">
        <v>6802</v>
      </c>
      <c r="K30" s="20">
        <v>-632117</v>
      </c>
      <c r="L30" s="20">
        <v>-610320</v>
      </c>
      <c r="M30" s="20">
        <v>-24458460</v>
      </c>
      <c r="N30" s="20">
        <v>-25700897</v>
      </c>
      <c r="O30" s="20">
        <v>-8870905</v>
      </c>
      <c r="P30" s="20">
        <v>-4995028</v>
      </c>
      <c r="Q30" s="20">
        <v>-654137</v>
      </c>
      <c r="R30" s="20">
        <v>-14520070</v>
      </c>
      <c r="S30" s="20">
        <v>-626353</v>
      </c>
      <c r="T30" s="20">
        <v>-626353</v>
      </c>
      <c r="U30" s="20">
        <v>-20768445</v>
      </c>
      <c r="V30" s="20">
        <v>-22021151</v>
      </c>
      <c r="W30" s="20">
        <v>-62235316</v>
      </c>
      <c r="X30" s="20">
        <v>56527527</v>
      </c>
      <c r="Y30" s="20">
        <v>-118762843</v>
      </c>
      <c r="Z30" s="21">
        <v>-210.1</v>
      </c>
      <c r="AA30" s="22">
        <v>56527527</v>
      </c>
    </row>
    <row r="31" spans="1:27" ht="12.75">
      <c r="A31" s="23" t="s">
        <v>55</v>
      </c>
      <c r="B31" s="17"/>
      <c r="C31" s="18">
        <v>73825770</v>
      </c>
      <c r="D31" s="18"/>
      <c r="E31" s="19"/>
      <c r="F31" s="20">
        <v>73000000</v>
      </c>
      <c r="G31" s="20">
        <v>74049265</v>
      </c>
      <c r="H31" s="20">
        <v>67690</v>
      </c>
      <c r="I31" s="20">
        <v>-328314</v>
      </c>
      <c r="J31" s="20">
        <v>73788641</v>
      </c>
      <c r="K31" s="20">
        <v>-146246</v>
      </c>
      <c r="L31" s="20">
        <v>-521856</v>
      </c>
      <c r="M31" s="20">
        <v>-36955</v>
      </c>
      <c r="N31" s="20">
        <v>-705057</v>
      </c>
      <c r="O31" s="20">
        <v>-164187</v>
      </c>
      <c r="P31" s="20">
        <v>-205497</v>
      </c>
      <c r="Q31" s="20">
        <v>-247945</v>
      </c>
      <c r="R31" s="20">
        <v>-617629</v>
      </c>
      <c r="S31" s="20">
        <v>-3724</v>
      </c>
      <c r="T31" s="20">
        <v>-47021</v>
      </c>
      <c r="U31" s="20">
        <v>-126693</v>
      </c>
      <c r="V31" s="20">
        <v>-177438</v>
      </c>
      <c r="W31" s="20">
        <v>72288517</v>
      </c>
      <c r="X31" s="20">
        <v>73000000</v>
      </c>
      <c r="Y31" s="20">
        <v>-711483</v>
      </c>
      <c r="Z31" s="21">
        <v>-0.97</v>
      </c>
      <c r="AA31" s="22">
        <v>73000000</v>
      </c>
    </row>
    <row r="32" spans="1:27" ht="12.75">
      <c r="A32" s="23" t="s">
        <v>56</v>
      </c>
      <c r="B32" s="17"/>
      <c r="C32" s="18">
        <v>1095845248</v>
      </c>
      <c r="D32" s="18"/>
      <c r="E32" s="19"/>
      <c r="F32" s="20">
        <v>494599000</v>
      </c>
      <c r="G32" s="20">
        <v>958549555</v>
      </c>
      <c r="H32" s="20">
        <v>-11255524</v>
      </c>
      <c r="I32" s="20">
        <v>118915129</v>
      </c>
      <c r="J32" s="20">
        <v>1066209160</v>
      </c>
      <c r="K32" s="20">
        <v>-94506157</v>
      </c>
      <c r="L32" s="20">
        <v>166593931</v>
      </c>
      <c r="M32" s="20">
        <v>-83804204</v>
      </c>
      <c r="N32" s="20">
        <v>-11716430</v>
      </c>
      <c r="O32" s="20">
        <v>-58575628</v>
      </c>
      <c r="P32" s="20">
        <v>-17195375</v>
      </c>
      <c r="Q32" s="20">
        <v>575947083</v>
      </c>
      <c r="R32" s="20">
        <v>500176080</v>
      </c>
      <c r="S32" s="20">
        <v>-111503164</v>
      </c>
      <c r="T32" s="20">
        <v>-107609818</v>
      </c>
      <c r="U32" s="20">
        <v>-156630089</v>
      </c>
      <c r="V32" s="20">
        <v>-375743071</v>
      </c>
      <c r="W32" s="20">
        <v>1178925739</v>
      </c>
      <c r="X32" s="20">
        <v>494599000</v>
      </c>
      <c r="Y32" s="20">
        <v>684326739</v>
      </c>
      <c r="Z32" s="21">
        <v>138.36</v>
      </c>
      <c r="AA32" s="22">
        <v>494599000</v>
      </c>
    </row>
    <row r="33" spans="1:27" ht="12.75">
      <c r="A33" s="23" t="s">
        <v>57</v>
      </c>
      <c r="B33" s="17"/>
      <c r="C33" s="18">
        <v>12448514</v>
      </c>
      <c r="D33" s="18"/>
      <c r="E33" s="19"/>
      <c r="F33" s="20"/>
      <c r="G33" s="20">
        <v>12448514</v>
      </c>
      <c r="H33" s="20"/>
      <c r="I33" s="20"/>
      <c r="J33" s="20">
        <v>12448514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12448514</v>
      </c>
      <c r="X33" s="20"/>
      <c r="Y33" s="20">
        <v>12448514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1184026064</v>
      </c>
      <c r="D34" s="29">
        <f>SUM(D29:D33)</f>
        <v>0</v>
      </c>
      <c r="E34" s="30">
        <f t="shared" si="3"/>
        <v>0</v>
      </c>
      <c r="F34" s="31">
        <f t="shared" si="3"/>
        <v>624126527</v>
      </c>
      <c r="G34" s="31">
        <f t="shared" si="3"/>
        <v>1046318370</v>
      </c>
      <c r="H34" s="31">
        <f t="shared" si="3"/>
        <v>-11819951</v>
      </c>
      <c r="I34" s="31">
        <f t="shared" si="3"/>
        <v>117954698</v>
      </c>
      <c r="J34" s="31">
        <f t="shared" si="3"/>
        <v>1152453117</v>
      </c>
      <c r="K34" s="31">
        <f t="shared" si="3"/>
        <v>-95284520</v>
      </c>
      <c r="L34" s="31">
        <f t="shared" si="3"/>
        <v>165461755</v>
      </c>
      <c r="M34" s="31">
        <f t="shared" si="3"/>
        <v>-108299619</v>
      </c>
      <c r="N34" s="31">
        <f t="shared" si="3"/>
        <v>-38122384</v>
      </c>
      <c r="O34" s="31">
        <f t="shared" si="3"/>
        <v>-67610720</v>
      </c>
      <c r="P34" s="31">
        <f t="shared" si="3"/>
        <v>-22395900</v>
      </c>
      <c r="Q34" s="31">
        <f t="shared" si="3"/>
        <v>575045001</v>
      </c>
      <c r="R34" s="31">
        <f t="shared" si="3"/>
        <v>485038381</v>
      </c>
      <c r="S34" s="31">
        <f t="shared" si="3"/>
        <v>-112133241</v>
      </c>
      <c r="T34" s="31">
        <f t="shared" si="3"/>
        <v>-108283192</v>
      </c>
      <c r="U34" s="31">
        <f t="shared" si="3"/>
        <v>-177525227</v>
      </c>
      <c r="V34" s="31">
        <f t="shared" si="3"/>
        <v>-397941660</v>
      </c>
      <c r="W34" s="31">
        <f t="shared" si="3"/>
        <v>1201427454</v>
      </c>
      <c r="X34" s="31">
        <f t="shared" si="3"/>
        <v>624126527</v>
      </c>
      <c r="Y34" s="31">
        <f t="shared" si="3"/>
        <v>577300927</v>
      </c>
      <c r="Z34" s="32">
        <f>+IF(X34&lt;&gt;0,+(Y34/X34)*100,0)</f>
        <v>92.4974187165097</v>
      </c>
      <c r="AA34" s="33">
        <f>SUM(AA29:AA33)</f>
        <v>624126527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547964818</v>
      </c>
      <c r="D37" s="18"/>
      <c r="E37" s="19"/>
      <c r="F37" s="20">
        <v>391772127</v>
      </c>
      <c r="G37" s="20">
        <v>547964818</v>
      </c>
      <c r="H37" s="20"/>
      <c r="I37" s="20"/>
      <c r="J37" s="20">
        <v>547964818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547964818</v>
      </c>
      <c r="X37" s="20">
        <v>391772127</v>
      </c>
      <c r="Y37" s="20">
        <v>156192691</v>
      </c>
      <c r="Z37" s="21">
        <v>39.87</v>
      </c>
      <c r="AA37" s="22">
        <v>391772127</v>
      </c>
    </row>
    <row r="38" spans="1:27" ht="12.75">
      <c r="A38" s="23" t="s">
        <v>57</v>
      </c>
      <c r="B38" s="17"/>
      <c r="C38" s="18">
        <v>347457431</v>
      </c>
      <c r="D38" s="18"/>
      <c r="E38" s="19"/>
      <c r="F38" s="20">
        <v>347176654</v>
      </c>
      <c r="G38" s="20">
        <v>347457431</v>
      </c>
      <c r="H38" s="20"/>
      <c r="I38" s="20"/>
      <c r="J38" s="20">
        <v>347457431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347457431</v>
      </c>
      <c r="X38" s="20">
        <v>347176654</v>
      </c>
      <c r="Y38" s="20">
        <v>280777</v>
      </c>
      <c r="Z38" s="21">
        <v>0.08</v>
      </c>
      <c r="AA38" s="22">
        <v>347176654</v>
      </c>
    </row>
    <row r="39" spans="1:27" ht="12.75">
      <c r="A39" s="27" t="s">
        <v>61</v>
      </c>
      <c r="B39" s="35"/>
      <c r="C39" s="29">
        <f aca="true" t="shared" si="4" ref="C39:Y39">SUM(C37:C38)</f>
        <v>895422249</v>
      </c>
      <c r="D39" s="29">
        <f>SUM(D37:D38)</f>
        <v>0</v>
      </c>
      <c r="E39" s="36">
        <f t="shared" si="4"/>
        <v>0</v>
      </c>
      <c r="F39" s="37">
        <f t="shared" si="4"/>
        <v>738948781</v>
      </c>
      <c r="G39" s="37">
        <f t="shared" si="4"/>
        <v>895422249</v>
      </c>
      <c r="H39" s="37">
        <f t="shared" si="4"/>
        <v>0</v>
      </c>
      <c r="I39" s="37">
        <f t="shared" si="4"/>
        <v>0</v>
      </c>
      <c r="J39" s="37">
        <f t="shared" si="4"/>
        <v>895422249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895422249</v>
      </c>
      <c r="X39" s="37">
        <f t="shared" si="4"/>
        <v>738948781</v>
      </c>
      <c r="Y39" s="37">
        <f t="shared" si="4"/>
        <v>156473468</v>
      </c>
      <c r="Z39" s="38">
        <f>+IF(X39&lt;&gt;0,+(Y39/X39)*100,0)</f>
        <v>21.175143937344153</v>
      </c>
      <c r="AA39" s="39">
        <f>SUM(AA37:AA38)</f>
        <v>738948781</v>
      </c>
    </row>
    <row r="40" spans="1:27" ht="12.75">
      <c r="A40" s="27" t="s">
        <v>62</v>
      </c>
      <c r="B40" s="28"/>
      <c r="C40" s="29">
        <f aca="true" t="shared" si="5" ref="C40:Y40">+C34+C39</f>
        <v>2079448313</v>
      </c>
      <c r="D40" s="29">
        <f>+D34+D39</f>
        <v>0</v>
      </c>
      <c r="E40" s="30">
        <f t="shared" si="5"/>
        <v>0</v>
      </c>
      <c r="F40" s="31">
        <f t="shared" si="5"/>
        <v>1363075308</v>
      </c>
      <c r="G40" s="31">
        <f t="shared" si="5"/>
        <v>1941740619</v>
      </c>
      <c r="H40" s="31">
        <f t="shared" si="5"/>
        <v>-11819951</v>
      </c>
      <c r="I40" s="31">
        <f t="shared" si="5"/>
        <v>117954698</v>
      </c>
      <c r="J40" s="31">
        <f t="shared" si="5"/>
        <v>2047875366</v>
      </c>
      <c r="K40" s="31">
        <f t="shared" si="5"/>
        <v>-95284520</v>
      </c>
      <c r="L40" s="31">
        <f t="shared" si="5"/>
        <v>165461755</v>
      </c>
      <c r="M40" s="31">
        <f t="shared" si="5"/>
        <v>-108299619</v>
      </c>
      <c r="N40" s="31">
        <f t="shared" si="5"/>
        <v>-38122384</v>
      </c>
      <c r="O40" s="31">
        <f t="shared" si="5"/>
        <v>-67610720</v>
      </c>
      <c r="P40" s="31">
        <f t="shared" si="5"/>
        <v>-22395900</v>
      </c>
      <c r="Q40" s="31">
        <f t="shared" si="5"/>
        <v>575045001</v>
      </c>
      <c r="R40" s="31">
        <f t="shared" si="5"/>
        <v>485038381</v>
      </c>
      <c r="S40" s="31">
        <f t="shared" si="5"/>
        <v>-112133241</v>
      </c>
      <c r="T40" s="31">
        <f t="shared" si="5"/>
        <v>-108283192</v>
      </c>
      <c r="U40" s="31">
        <f t="shared" si="5"/>
        <v>-177525227</v>
      </c>
      <c r="V40" s="31">
        <f t="shared" si="5"/>
        <v>-397941660</v>
      </c>
      <c r="W40" s="31">
        <f t="shared" si="5"/>
        <v>2096849703</v>
      </c>
      <c r="X40" s="31">
        <f t="shared" si="5"/>
        <v>1363075308</v>
      </c>
      <c r="Y40" s="31">
        <f t="shared" si="5"/>
        <v>733774395</v>
      </c>
      <c r="Z40" s="32">
        <f>+IF(X40&lt;&gt;0,+(Y40/X40)*100,0)</f>
        <v>53.832271092684195</v>
      </c>
      <c r="AA40" s="33">
        <f>+AA34+AA39</f>
        <v>1363075308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13049579593</v>
      </c>
      <c r="D42" s="43">
        <f>+D25-D40</f>
        <v>0</v>
      </c>
      <c r="E42" s="44">
        <f t="shared" si="6"/>
        <v>1512993108</v>
      </c>
      <c r="F42" s="45">
        <f t="shared" si="6"/>
        <v>15827432660</v>
      </c>
      <c r="G42" s="45">
        <f t="shared" si="6"/>
        <v>13122853377</v>
      </c>
      <c r="H42" s="45">
        <f t="shared" si="6"/>
        <v>357239578</v>
      </c>
      <c r="I42" s="45">
        <f t="shared" si="6"/>
        <v>-29784043</v>
      </c>
      <c r="J42" s="45">
        <f t="shared" si="6"/>
        <v>13450308912</v>
      </c>
      <c r="K42" s="45">
        <f t="shared" si="6"/>
        <v>50385268</v>
      </c>
      <c r="L42" s="45">
        <f t="shared" si="6"/>
        <v>70724613</v>
      </c>
      <c r="M42" s="45">
        <f t="shared" si="6"/>
        <v>287506989</v>
      </c>
      <c r="N42" s="45">
        <f t="shared" si="6"/>
        <v>408616870</v>
      </c>
      <c r="O42" s="45">
        <f t="shared" si="6"/>
        <v>-56070540</v>
      </c>
      <c r="P42" s="45">
        <f t="shared" si="6"/>
        <v>168715763</v>
      </c>
      <c r="Q42" s="45">
        <f t="shared" si="6"/>
        <v>241432356</v>
      </c>
      <c r="R42" s="45">
        <f t="shared" si="6"/>
        <v>354077579</v>
      </c>
      <c r="S42" s="45">
        <f t="shared" si="6"/>
        <v>75220794</v>
      </c>
      <c r="T42" s="45">
        <f t="shared" si="6"/>
        <v>56013946</v>
      </c>
      <c r="U42" s="45">
        <f t="shared" si="6"/>
        <v>75189281</v>
      </c>
      <c r="V42" s="45">
        <f t="shared" si="6"/>
        <v>206424021</v>
      </c>
      <c r="W42" s="45">
        <f t="shared" si="6"/>
        <v>14419427382</v>
      </c>
      <c r="X42" s="45">
        <f t="shared" si="6"/>
        <v>15827432660</v>
      </c>
      <c r="Y42" s="45">
        <f t="shared" si="6"/>
        <v>-1408005278</v>
      </c>
      <c r="Z42" s="46">
        <f>+IF(X42&lt;&gt;0,+(Y42/X42)*100,0)</f>
        <v>-8.895980215151331</v>
      </c>
      <c r="AA42" s="47">
        <f>+AA25-AA40</f>
        <v>15827432660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5270294667</v>
      </c>
      <c r="D45" s="18"/>
      <c r="E45" s="19"/>
      <c r="F45" s="20">
        <v>6828717715</v>
      </c>
      <c r="G45" s="20">
        <v>5607885401</v>
      </c>
      <c r="H45" s="20">
        <v>7225</v>
      </c>
      <c r="I45" s="20">
        <v>252223</v>
      </c>
      <c r="J45" s="20">
        <v>5608144849</v>
      </c>
      <c r="K45" s="20"/>
      <c r="L45" s="20"/>
      <c r="M45" s="20"/>
      <c r="N45" s="20"/>
      <c r="O45" s="20"/>
      <c r="P45" s="20">
        <v>101121</v>
      </c>
      <c r="Q45" s="20"/>
      <c r="R45" s="20">
        <v>101121</v>
      </c>
      <c r="S45" s="20"/>
      <c r="T45" s="20"/>
      <c r="U45" s="20"/>
      <c r="V45" s="20"/>
      <c r="W45" s="20">
        <v>5608245970</v>
      </c>
      <c r="X45" s="20">
        <v>6828717715</v>
      </c>
      <c r="Y45" s="20">
        <v>-1220471745</v>
      </c>
      <c r="Z45" s="48">
        <v>-17.87</v>
      </c>
      <c r="AA45" s="22">
        <v>6828717715</v>
      </c>
    </row>
    <row r="46" spans="1:27" ht="12.75">
      <c r="A46" s="23" t="s">
        <v>67</v>
      </c>
      <c r="B46" s="17"/>
      <c r="C46" s="18">
        <v>7424537335</v>
      </c>
      <c r="D46" s="18"/>
      <c r="E46" s="19"/>
      <c r="F46" s="20">
        <v>7501673838</v>
      </c>
      <c r="G46" s="20">
        <v>7424537335</v>
      </c>
      <c r="H46" s="20"/>
      <c r="I46" s="20"/>
      <c r="J46" s="20">
        <v>7424537335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7424537335</v>
      </c>
      <c r="X46" s="20">
        <v>7501673838</v>
      </c>
      <c r="Y46" s="20">
        <v>-77136503</v>
      </c>
      <c r="Z46" s="48">
        <v>-1.03</v>
      </c>
      <c r="AA46" s="22">
        <v>7501673838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12694832002</v>
      </c>
      <c r="D48" s="51">
        <f>SUM(D45:D47)</f>
        <v>0</v>
      </c>
      <c r="E48" s="52">
        <f t="shared" si="7"/>
        <v>0</v>
      </c>
      <c r="F48" s="53">
        <f t="shared" si="7"/>
        <v>14330391553</v>
      </c>
      <c r="G48" s="53">
        <f t="shared" si="7"/>
        <v>13032422736</v>
      </c>
      <c r="H48" s="53">
        <f t="shared" si="7"/>
        <v>7225</v>
      </c>
      <c r="I48" s="53">
        <f t="shared" si="7"/>
        <v>252223</v>
      </c>
      <c r="J48" s="53">
        <f t="shared" si="7"/>
        <v>13032682184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101121</v>
      </c>
      <c r="Q48" s="53">
        <f t="shared" si="7"/>
        <v>0</v>
      </c>
      <c r="R48" s="53">
        <f t="shared" si="7"/>
        <v>101121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13032783305</v>
      </c>
      <c r="X48" s="53">
        <f t="shared" si="7"/>
        <v>14330391553</v>
      </c>
      <c r="Y48" s="53">
        <f t="shared" si="7"/>
        <v>-1297608248</v>
      </c>
      <c r="Z48" s="54">
        <f>+IF(X48&lt;&gt;0,+(Y48/X48)*100,0)</f>
        <v>-9.054939240151828</v>
      </c>
      <c r="AA48" s="55">
        <f>SUM(AA45:AA47)</f>
        <v>14330391553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-452109387</v>
      </c>
      <c r="F6" s="20">
        <v>-57471085</v>
      </c>
      <c r="G6" s="20">
        <v>867852505</v>
      </c>
      <c r="H6" s="20">
        <v>3587813</v>
      </c>
      <c r="I6" s="20">
        <v>927960</v>
      </c>
      <c r="J6" s="20">
        <v>872368278</v>
      </c>
      <c r="K6" s="20">
        <v>-9643384</v>
      </c>
      <c r="L6" s="20">
        <v>4385756</v>
      </c>
      <c r="M6" s="20">
        <v>-7237149</v>
      </c>
      <c r="N6" s="20">
        <v>-12494777</v>
      </c>
      <c r="O6" s="20">
        <v>8590503</v>
      </c>
      <c r="P6" s="20">
        <v>12332102</v>
      </c>
      <c r="Q6" s="20">
        <v>15573951</v>
      </c>
      <c r="R6" s="20">
        <v>36496556</v>
      </c>
      <c r="S6" s="20">
        <v>-2619810</v>
      </c>
      <c r="T6" s="20">
        <v>25737461</v>
      </c>
      <c r="U6" s="20">
        <v>-68302245</v>
      </c>
      <c r="V6" s="20">
        <v>-45184594</v>
      </c>
      <c r="W6" s="20">
        <v>851185463</v>
      </c>
      <c r="X6" s="20">
        <v>-57471085</v>
      </c>
      <c r="Y6" s="20">
        <v>908656548</v>
      </c>
      <c r="Z6" s="21">
        <v>-1581.07</v>
      </c>
      <c r="AA6" s="22">
        <v>-57471085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-290423428</v>
      </c>
      <c r="H7" s="20">
        <v>872495</v>
      </c>
      <c r="I7" s="20">
        <v>860501</v>
      </c>
      <c r="J7" s="20">
        <v>-288690432</v>
      </c>
      <c r="K7" s="20">
        <v>853880</v>
      </c>
      <c r="L7" s="20">
        <v>11158662</v>
      </c>
      <c r="M7" s="20">
        <v>-39161800</v>
      </c>
      <c r="N7" s="20">
        <v>-27149258</v>
      </c>
      <c r="O7" s="20">
        <v>12957018</v>
      </c>
      <c r="P7" s="20">
        <v>-6527595</v>
      </c>
      <c r="Q7" s="20">
        <v>4105000</v>
      </c>
      <c r="R7" s="20">
        <v>10534423</v>
      </c>
      <c r="S7" s="20">
        <v>19352545</v>
      </c>
      <c r="T7" s="20">
        <v>523742</v>
      </c>
      <c r="U7" s="20">
        <v>431913</v>
      </c>
      <c r="V7" s="20">
        <v>20308200</v>
      </c>
      <c r="W7" s="20">
        <v>-284997067</v>
      </c>
      <c r="X7" s="20"/>
      <c r="Y7" s="20">
        <v>-284997067</v>
      </c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>
        <v>830672873</v>
      </c>
      <c r="H8" s="20">
        <v>26277376</v>
      </c>
      <c r="I8" s="20">
        <v>60942439</v>
      </c>
      <c r="J8" s="20">
        <v>917892688</v>
      </c>
      <c r="K8" s="20">
        <v>37212587</v>
      </c>
      <c r="L8" s="20">
        <v>30547245</v>
      </c>
      <c r="M8" s="20">
        <v>62919035</v>
      </c>
      <c r="N8" s="20">
        <v>130678867</v>
      </c>
      <c r="O8" s="20">
        <v>29333925</v>
      </c>
      <c r="P8" s="20">
        <v>67189938</v>
      </c>
      <c r="Q8" s="20">
        <v>52734499</v>
      </c>
      <c r="R8" s="20">
        <v>149258362</v>
      </c>
      <c r="S8" s="20">
        <v>73306606</v>
      </c>
      <c r="T8" s="20">
        <v>38385132</v>
      </c>
      <c r="U8" s="20">
        <v>13301480</v>
      </c>
      <c r="V8" s="20">
        <v>124993218</v>
      </c>
      <c r="W8" s="20">
        <v>1322823135</v>
      </c>
      <c r="X8" s="20"/>
      <c r="Y8" s="20">
        <v>1322823135</v>
      </c>
      <c r="Z8" s="21"/>
      <c r="AA8" s="22"/>
    </row>
    <row r="9" spans="1:27" ht="12.75">
      <c r="A9" s="23" t="s">
        <v>36</v>
      </c>
      <c r="B9" s="17"/>
      <c r="C9" s="18"/>
      <c r="D9" s="18"/>
      <c r="E9" s="19"/>
      <c r="F9" s="20"/>
      <c r="G9" s="20">
        <v>249662602</v>
      </c>
      <c r="H9" s="20">
        <v>17022059</v>
      </c>
      <c r="I9" s="20">
        <v>31934146</v>
      </c>
      <c r="J9" s="20">
        <v>298618807</v>
      </c>
      <c r="K9" s="20">
        <v>22457876</v>
      </c>
      <c r="L9" s="20">
        <v>18207901</v>
      </c>
      <c r="M9" s="20">
        <v>16166771</v>
      </c>
      <c r="N9" s="20">
        <v>56832548</v>
      </c>
      <c r="O9" s="20">
        <v>13919293</v>
      </c>
      <c r="P9" s="20">
        <v>12551623</v>
      </c>
      <c r="Q9" s="20">
        <v>11275996</v>
      </c>
      <c r="R9" s="20">
        <v>37746912</v>
      </c>
      <c r="S9" s="20">
        <v>17039681</v>
      </c>
      <c r="T9" s="20">
        <v>12518879</v>
      </c>
      <c r="U9" s="20">
        <v>22395367</v>
      </c>
      <c r="V9" s="20">
        <v>51953927</v>
      </c>
      <c r="W9" s="20">
        <v>445152194</v>
      </c>
      <c r="X9" s="20"/>
      <c r="Y9" s="20">
        <v>445152194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>
        <v>12473591</v>
      </c>
      <c r="H11" s="20">
        <v>756653</v>
      </c>
      <c r="I11" s="20">
        <v>838996</v>
      </c>
      <c r="J11" s="20">
        <v>14069240</v>
      </c>
      <c r="K11" s="20">
        <v>349955</v>
      </c>
      <c r="L11" s="20">
        <v>2294463</v>
      </c>
      <c r="M11" s="20">
        <v>3044821</v>
      </c>
      <c r="N11" s="20">
        <v>5689239</v>
      </c>
      <c r="O11" s="20">
        <v>1430852</v>
      </c>
      <c r="P11" s="20">
        <v>-260695</v>
      </c>
      <c r="Q11" s="20">
        <v>3331471</v>
      </c>
      <c r="R11" s="20">
        <v>4501628</v>
      </c>
      <c r="S11" s="20">
        <v>-2311190</v>
      </c>
      <c r="T11" s="20">
        <v>828437</v>
      </c>
      <c r="U11" s="20">
        <v>-4836599</v>
      </c>
      <c r="V11" s="20">
        <v>-6319352</v>
      </c>
      <c r="W11" s="20">
        <v>17940755</v>
      </c>
      <c r="X11" s="20"/>
      <c r="Y11" s="20">
        <v>17940755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-452109387</v>
      </c>
      <c r="F12" s="31">
        <f t="shared" si="0"/>
        <v>-57471085</v>
      </c>
      <c r="G12" s="31">
        <f t="shared" si="0"/>
        <v>1670238143</v>
      </c>
      <c r="H12" s="31">
        <f t="shared" si="0"/>
        <v>48516396</v>
      </c>
      <c r="I12" s="31">
        <f t="shared" si="0"/>
        <v>95504042</v>
      </c>
      <c r="J12" s="31">
        <f t="shared" si="0"/>
        <v>1814258581</v>
      </c>
      <c r="K12" s="31">
        <f t="shared" si="0"/>
        <v>51230914</v>
      </c>
      <c r="L12" s="31">
        <f t="shared" si="0"/>
        <v>66594027</v>
      </c>
      <c r="M12" s="31">
        <f t="shared" si="0"/>
        <v>35731678</v>
      </c>
      <c r="N12" s="31">
        <f t="shared" si="0"/>
        <v>153556619</v>
      </c>
      <c r="O12" s="31">
        <f t="shared" si="0"/>
        <v>66231591</v>
      </c>
      <c r="P12" s="31">
        <f t="shared" si="0"/>
        <v>85285373</v>
      </c>
      <c r="Q12" s="31">
        <f t="shared" si="0"/>
        <v>87020917</v>
      </c>
      <c r="R12" s="31">
        <f t="shared" si="0"/>
        <v>238537881</v>
      </c>
      <c r="S12" s="31">
        <f t="shared" si="0"/>
        <v>104767832</v>
      </c>
      <c r="T12" s="31">
        <f t="shared" si="0"/>
        <v>77993651</v>
      </c>
      <c r="U12" s="31">
        <f t="shared" si="0"/>
        <v>-37010084</v>
      </c>
      <c r="V12" s="31">
        <f t="shared" si="0"/>
        <v>145751399</v>
      </c>
      <c r="W12" s="31">
        <f t="shared" si="0"/>
        <v>2352104480</v>
      </c>
      <c r="X12" s="31">
        <f t="shared" si="0"/>
        <v>-57471085</v>
      </c>
      <c r="Y12" s="31">
        <f t="shared" si="0"/>
        <v>2409575565</v>
      </c>
      <c r="Z12" s="32">
        <f>+IF(X12&lt;&gt;0,+(Y12/X12)*100,0)</f>
        <v>-4192.674568437328</v>
      </c>
      <c r="AA12" s="33">
        <f>SUM(AA6:AA11)</f>
        <v>-57471085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>
        <v>45266509</v>
      </c>
      <c r="H15" s="20"/>
      <c r="I15" s="20"/>
      <c r="J15" s="20">
        <v>45266509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45266509</v>
      </c>
      <c r="X15" s="20"/>
      <c r="Y15" s="20">
        <v>45266509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10907844</v>
      </c>
      <c r="H16" s="24">
        <v>151290</v>
      </c>
      <c r="I16" s="24">
        <v>73205</v>
      </c>
      <c r="J16" s="20">
        <v>11132339</v>
      </c>
      <c r="K16" s="24">
        <v>75645</v>
      </c>
      <c r="L16" s="24">
        <v>73205</v>
      </c>
      <c r="M16" s="20">
        <v>75640</v>
      </c>
      <c r="N16" s="24">
        <v>224490</v>
      </c>
      <c r="O16" s="24">
        <v>75645</v>
      </c>
      <c r="P16" s="24">
        <v>70765</v>
      </c>
      <c r="Q16" s="20"/>
      <c r="R16" s="24">
        <v>146410</v>
      </c>
      <c r="S16" s="24">
        <v>151290</v>
      </c>
      <c r="T16" s="20">
        <v>148850</v>
      </c>
      <c r="U16" s="24">
        <v>-501587</v>
      </c>
      <c r="V16" s="24">
        <v>-201447</v>
      </c>
      <c r="W16" s="24">
        <v>11301792</v>
      </c>
      <c r="X16" s="20"/>
      <c r="Y16" s="24">
        <v>11301792</v>
      </c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>
        <v>930851289</v>
      </c>
      <c r="H17" s="20"/>
      <c r="I17" s="20"/>
      <c r="J17" s="20">
        <v>930851289</v>
      </c>
      <c r="K17" s="20">
        <v>483</v>
      </c>
      <c r="L17" s="20"/>
      <c r="M17" s="20"/>
      <c r="N17" s="20">
        <v>483</v>
      </c>
      <c r="O17" s="20"/>
      <c r="P17" s="20"/>
      <c r="Q17" s="20"/>
      <c r="R17" s="20"/>
      <c r="S17" s="20"/>
      <c r="T17" s="20"/>
      <c r="U17" s="20"/>
      <c r="V17" s="20"/>
      <c r="W17" s="20">
        <v>930851772</v>
      </c>
      <c r="X17" s="20"/>
      <c r="Y17" s="20">
        <v>930851772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139447850</v>
      </c>
      <c r="F19" s="20">
        <v>139447850</v>
      </c>
      <c r="G19" s="20">
        <v>1966943239</v>
      </c>
      <c r="H19" s="20">
        <v>5393623</v>
      </c>
      <c r="I19" s="20">
        <v>967994</v>
      </c>
      <c r="J19" s="20">
        <v>1973304856</v>
      </c>
      <c r="K19" s="20">
        <v>2399925</v>
      </c>
      <c r="L19" s="20">
        <v>14803595</v>
      </c>
      <c r="M19" s="20">
        <v>3840390</v>
      </c>
      <c r="N19" s="20">
        <v>21043910</v>
      </c>
      <c r="O19" s="20">
        <v>7778360</v>
      </c>
      <c r="P19" s="20">
        <v>6075007</v>
      </c>
      <c r="Q19" s="20">
        <v>1969778</v>
      </c>
      <c r="R19" s="20">
        <v>15823145</v>
      </c>
      <c r="S19" s="20">
        <v>8797444</v>
      </c>
      <c r="T19" s="20">
        <v>1262023</v>
      </c>
      <c r="U19" s="20">
        <v>33901629</v>
      </c>
      <c r="V19" s="20">
        <v>43961096</v>
      </c>
      <c r="W19" s="20">
        <v>2054133007</v>
      </c>
      <c r="X19" s="20">
        <v>139447850</v>
      </c>
      <c r="Y19" s="20">
        <v>1914685157</v>
      </c>
      <c r="Z19" s="21">
        <v>1373.05</v>
      </c>
      <c r="AA19" s="22">
        <v>139447850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2740000</v>
      </c>
      <c r="F22" s="20">
        <v>2740000</v>
      </c>
      <c r="G22" s="20">
        <v>1204359</v>
      </c>
      <c r="H22" s="20"/>
      <c r="I22" s="20"/>
      <c r="J22" s="20">
        <v>1204359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1204359</v>
      </c>
      <c r="X22" s="20">
        <v>2740000</v>
      </c>
      <c r="Y22" s="20">
        <v>-1535641</v>
      </c>
      <c r="Z22" s="21">
        <v>-56.05</v>
      </c>
      <c r="AA22" s="22">
        <v>2740000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>
        <v>5430550</v>
      </c>
      <c r="H23" s="24"/>
      <c r="I23" s="24"/>
      <c r="J23" s="20">
        <v>5430550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5430550</v>
      </c>
      <c r="X23" s="20"/>
      <c r="Y23" s="24">
        <v>5430550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142187850</v>
      </c>
      <c r="F24" s="37">
        <f t="shared" si="1"/>
        <v>142187850</v>
      </c>
      <c r="G24" s="37">
        <f t="shared" si="1"/>
        <v>2960603790</v>
      </c>
      <c r="H24" s="37">
        <f t="shared" si="1"/>
        <v>5544913</v>
      </c>
      <c r="I24" s="37">
        <f t="shared" si="1"/>
        <v>1041199</v>
      </c>
      <c r="J24" s="37">
        <f t="shared" si="1"/>
        <v>2967189902</v>
      </c>
      <c r="K24" s="37">
        <f t="shared" si="1"/>
        <v>2476053</v>
      </c>
      <c r="L24" s="37">
        <f t="shared" si="1"/>
        <v>14876800</v>
      </c>
      <c r="M24" s="37">
        <f t="shared" si="1"/>
        <v>3916030</v>
      </c>
      <c r="N24" s="37">
        <f t="shared" si="1"/>
        <v>21268883</v>
      </c>
      <c r="O24" s="37">
        <f t="shared" si="1"/>
        <v>7854005</v>
      </c>
      <c r="P24" s="37">
        <f t="shared" si="1"/>
        <v>6145772</v>
      </c>
      <c r="Q24" s="37">
        <f t="shared" si="1"/>
        <v>1969778</v>
      </c>
      <c r="R24" s="37">
        <f t="shared" si="1"/>
        <v>15969555</v>
      </c>
      <c r="S24" s="37">
        <f t="shared" si="1"/>
        <v>8948734</v>
      </c>
      <c r="T24" s="37">
        <f t="shared" si="1"/>
        <v>1410873</v>
      </c>
      <c r="U24" s="37">
        <f t="shared" si="1"/>
        <v>33400042</v>
      </c>
      <c r="V24" s="37">
        <f t="shared" si="1"/>
        <v>43759649</v>
      </c>
      <c r="W24" s="37">
        <f t="shared" si="1"/>
        <v>3048187989</v>
      </c>
      <c r="X24" s="37">
        <f t="shared" si="1"/>
        <v>142187850</v>
      </c>
      <c r="Y24" s="37">
        <f t="shared" si="1"/>
        <v>2906000139</v>
      </c>
      <c r="Z24" s="38">
        <f>+IF(X24&lt;&gt;0,+(Y24/X24)*100,0)</f>
        <v>2043.7752867069864</v>
      </c>
      <c r="AA24" s="39">
        <f>SUM(AA15:AA23)</f>
        <v>142187850</v>
      </c>
    </row>
    <row r="25" spans="1:27" ht="12.75">
      <c r="A25" s="27" t="s">
        <v>50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-309921537</v>
      </c>
      <c r="F25" s="31">
        <f t="shared" si="2"/>
        <v>84716765</v>
      </c>
      <c r="G25" s="31">
        <f t="shared" si="2"/>
        <v>4630841933</v>
      </c>
      <c r="H25" s="31">
        <f t="shared" si="2"/>
        <v>54061309</v>
      </c>
      <c r="I25" s="31">
        <f t="shared" si="2"/>
        <v>96545241</v>
      </c>
      <c r="J25" s="31">
        <f t="shared" si="2"/>
        <v>4781448483</v>
      </c>
      <c r="K25" s="31">
        <f t="shared" si="2"/>
        <v>53706967</v>
      </c>
      <c r="L25" s="31">
        <f t="shared" si="2"/>
        <v>81470827</v>
      </c>
      <c r="M25" s="31">
        <f t="shared" si="2"/>
        <v>39647708</v>
      </c>
      <c r="N25" s="31">
        <f t="shared" si="2"/>
        <v>174825502</v>
      </c>
      <c r="O25" s="31">
        <f t="shared" si="2"/>
        <v>74085596</v>
      </c>
      <c r="P25" s="31">
        <f t="shared" si="2"/>
        <v>91431145</v>
      </c>
      <c r="Q25" s="31">
        <f t="shared" si="2"/>
        <v>88990695</v>
      </c>
      <c r="R25" s="31">
        <f t="shared" si="2"/>
        <v>254507436</v>
      </c>
      <c r="S25" s="31">
        <f t="shared" si="2"/>
        <v>113716566</v>
      </c>
      <c r="T25" s="31">
        <f t="shared" si="2"/>
        <v>79404524</v>
      </c>
      <c r="U25" s="31">
        <f t="shared" si="2"/>
        <v>-3610042</v>
      </c>
      <c r="V25" s="31">
        <f t="shared" si="2"/>
        <v>189511048</v>
      </c>
      <c r="W25" s="31">
        <f t="shared" si="2"/>
        <v>5400292469</v>
      </c>
      <c r="X25" s="31">
        <f t="shared" si="2"/>
        <v>84716765</v>
      </c>
      <c r="Y25" s="31">
        <f t="shared" si="2"/>
        <v>5315575704</v>
      </c>
      <c r="Z25" s="32">
        <f>+IF(X25&lt;&gt;0,+(Y25/X25)*100,0)</f>
        <v>6274.52630420909</v>
      </c>
      <c r="AA25" s="33">
        <f>+AA12+AA24</f>
        <v>84716765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>
        <v>1632488</v>
      </c>
      <c r="H30" s="20"/>
      <c r="I30" s="20"/>
      <c r="J30" s="20">
        <v>1632488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1632488</v>
      </c>
      <c r="X30" s="20"/>
      <c r="Y30" s="20">
        <v>1632488</v>
      </c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>
        <v>26436988</v>
      </c>
      <c r="H31" s="20">
        <v>155355</v>
      </c>
      <c r="I31" s="20">
        <v>247130</v>
      </c>
      <c r="J31" s="20">
        <v>26839473</v>
      </c>
      <c r="K31" s="20">
        <v>-20012</v>
      </c>
      <c r="L31" s="20">
        <v>108005</v>
      </c>
      <c r="M31" s="20">
        <v>59918</v>
      </c>
      <c r="N31" s="20">
        <v>147911</v>
      </c>
      <c r="O31" s="20">
        <v>280426</v>
      </c>
      <c r="P31" s="20">
        <v>16045</v>
      </c>
      <c r="Q31" s="20">
        <v>47151</v>
      </c>
      <c r="R31" s="20">
        <v>343622</v>
      </c>
      <c r="S31" s="20">
        <v>9213</v>
      </c>
      <c r="T31" s="20">
        <v>13139</v>
      </c>
      <c r="U31" s="20">
        <v>41221</v>
      </c>
      <c r="V31" s="20">
        <v>63573</v>
      </c>
      <c r="W31" s="20">
        <v>27394579</v>
      </c>
      <c r="X31" s="20"/>
      <c r="Y31" s="20">
        <v>27394579</v>
      </c>
      <c r="Z31" s="21"/>
      <c r="AA31" s="22"/>
    </row>
    <row r="32" spans="1:27" ht="12.75">
      <c r="A32" s="23" t="s">
        <v>56</v>
      </c>
      <c r="B32" s="17"/>
      <c r="C32" s="18"/>
      <c r="D32" s="18"/>
      <c r="E32" s="19"/>
      <c r="F32" s="20"/>
      <c r="G32" s="20">
        <v>2642249714</v>
      </c>
      <c r="H32" s="20">
        <v>-110247545</v>
      </c>
      <c r="I32" s="20">
        <v>192894157</v>
      </c>
      <c r="J32" s="20">
        <v>2724896326</v>
      </c>
      <c r="K32" s="20">
        <v>84793636</v>
      </c>
      <c r="L32" s="20">
        <v>57103511</v>
      </c>
      <c r="M32" s="20">
        <v>-60191391</v>
      </c>
      <c r="N32" s="20">
        <v>81705756</v>
      </c>
      <c r="O32" s="20">
        <v>47347903</v>
      </c>
      <c r="P32" s="20">
        <v>22766595</v>
      </c>
      <c r="Q32" s="20">
        <v>-13577270</v>
      </c>
      <c r="R32" s="20">
        <v>56537228</v>
      </c>
      <c r="S32" s="20">
        <v>515443806</v>
      </c>
      <c r="T32" s="20">
        <v>136826962</v>
      </c>
      <c r="U32" s="20">
        <v>79989240</v>
      </c>
      <c r="V32" s="20">
        <v>732260008</v>
      </c>
      <c r="W32" s="20">
        <v>3595399318</v>
      </c>
      <c r="X32" s="20"/>
      <c r="Y32" s="20">
        <v>3595399318</v>
      </c>
      <c r="Z32" s="21"/>
      <c r="AA32" s="22"/>
    </row>
    <row r="33" spans="1:27" ht="12.75">
      <c r="A33" s="23" t="s">
        <v>57</v>
      </c>
      <c r="B33" s="17"/>
      <c r="C33" s="18"/>
      <c r="D33" s="18"/>
      <c r="E33" s="19"/>
      <c r="F33" s="20"/>
      <c r="G33" s="20">
        <v>6726988</v>
      </c>
      <c r="H33" s="20"/>
      <c r="I33" s="20"/>
      <c r="J33" s="20">
        <v>6726988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6726988</v>
      </c>
      <c r="X33" s="20"/>
      <c r="Y33" s="20">
        <v>6726988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2677046178</v>
      </c>
      <c r="H34" s="31">
        <f t="shared" si="3"/>
        <v>-110092190</v>
      </c>
      <c r="I34" s="31">
        <f t="shared" si="3"/>
        <v>193141287</v>
      </c>
      <c r="J34" s="31">
        <f t="shared" si="3"/>
        <v>2760095275</v>
      </c>
      <c r="K34" s="31">
        <f t="shared" si="3"/>
        <v>84773624</v>
      </c>
      <c r="L34" s="31">
        <f t="shared" si="3"/>
        <v>57211516</v>
      </c>
      <c r="M34" s="31">
        <f t="shared" si="3"/>
        <v>-60131473</v>
      </c>
      <c r="N34" s="31">
        <f t="shared" si="3"/>
        <v>81853667</v>
      </c>
      <c r="O34" s="31">
        <f t="shared" si="3"/>
        <v>47628329</v>
      </c>
      <c r="P34" s="31">
        <f t="shared" si="3"/>
        <v>22782640</v>
      </c>
      <c r="Q34" s="31">
        <f t="shared" si="3"/>
        <v>-13530119</v>
      </c>
      <c r="R34" s="31">
        <f t="shared" si="3"/>
        <v>56880850</v>
      </c>
      <c r="S34" s="31">
        <f t="shared" si="3"/>
        <v>515453019</v>
      </c>
      <c r="T34" s="31">
        <f t="shared" si="3"/>
        <v>136840101</v>
      </c>
      <c r="U34" s="31">
        <f t="shared" si="3"/>
        <v>80030461</v>
      </c>
      <c r="V34" s="31">
        <f t="shared" si="3"/>
        <v>732323581</v>
      </c>
      <c r="W34" s="31">
        <f t="shared" si="3"/>
        <v>3631153373</v>
      </c>
      <c r="X34" s="31">
        <f t="shared" si="3"/>
        <v>0</v>
      </c>
      <c r="Y34" s="31">
        <f t="shared" si="3"/>
        <v>3631153373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>
        <v>732199</v>
      </c>
      <c r="H37" s="20">
        <v>23068</v>
      </c>
      <c r="I37" s="20">
        <v>-1090320</v>
      </c>
      <c r="J37" s="20">
        <v>-335053</v>
      </c>
      <c r="K37" s="20">
        <v>12745</v>
      </c>
      <c r="L37" s="20">
        <v>12333</v>
      </c>
      <c r="M37" s="20">
        <v>12745</v>
      </c>
      <c r="N37" s="20">
        <v>37823</v>
      </c>
      <c r="O37" s="20">
        <v>12745</v>
      </c>
      <c r="P37" s="20">
        <v>11922</v>
      </c>
      <c r="Q37" s="20">
        <v>12745</v>
      </c>
      <c r="R37" s="20">
        <v>37412</v>
      </c>
      <c r="S37" s="20">
        <v>-589821</v>
      </c>
      <c r="T37" s="20">
        <v>-4063</v>
      </c>
      <c r="U37" s="20">
        <v>8401</v>
      </c>
      <c r="V37" s="20">
        <v>-585483</v>
      </c>
      <c r="W37" s="20">
        <v>-845301</v>
      </c>
      <c r="X37" s="20"/>
      <c r="Y37" s="20">
        <v>-845301</v>
      </c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>
        <v>188297386</v>
      </c>
      <c r="H38" s="20"/>
      <c r="I38" s="20"/>
      <c r="J38" s="20">
        <v>188297386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188297386</v>
      </c>
      <c r="X38" s="20"/>
      <c r="Y38" s="20">
        <v>188297386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189029585</v>
      </c>
      <c r="H39" s="37">
        <f t="shared" si="4"/>
        <v>23068</v>
      </c>
      <c r="I39" s="37">
        <f t="shared" si="4"/>
        <v>-1090320</v>
      </c>
      <c r="J39" s="37">
        <f t="shared" si="4"/>
        <v>187962333</v>
      </c>
      <c r="K39" s="37">
        <f t="shared" si="4"/>
        <v>12745</v>
      </c>
      <c r="L39" s="37">
        <f t="shared" si="4"/>
        <v>12333</v>
      </c>
      <c r="M39" s="37">
        <f t="shared" si="4"/>
        <v>12745</v>
      </c>
      <c r="N39" s="37">
        <f t="shared" si="4"/>
        <v>37823</v>
      </c>
      <c r="O39" s="37">
        <f t="shared" si="4"/>
        <v>12745</v>
      </c>
      <c r="P39" s="37">
        <f t="shared" si="4"/>
        <v>11922</v>
      </c>
      <c r="Q39" s="37">
        <f t="shared" si="4"/>
        <v>12745</v>
      </c>
      <c r="R39" s="37">
        <f t="shared" si="4"/>
        <v>37412</v>
      </c>
      <c r="S39" s="37">
        <f t="shared" si="4"/>
        <v>-589821</v>
      </c>
      <c r="T39" s="37">
        <f t="shared" si="4"/>
        <v>-4063</v>
      </c>
      <c r="U39" s="37">
        <f t="shared" si="4"/>
        <v>8401</v>
      </c>
      <c r="V39" s="37">
        <f t="shared" si="4"/>
        <v>-585483</v>
      </c>
      <c r="W39" s="37">
        <f t="shared" si="4"/>
        <v>187452085</v>
      </c>
      <c r="X39" s="37">
        <f t="shared" si="4"/>
        <v>0</v>
      </c>
      <c r="Y39" s="37">
        <f t="shared" si="4"/>
        <v>187452085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2866075763</v>
      </c>
      <c r="H40" s="31">
        <f t="shared" si="5"/>
        <v>-110069122</v>
      </c>
      <c r="I40" s="31">
        <f t="shared" si="5"/>
        <v>192050967</v>
      </c>
      <c r="J40" s="31">
        <f t="shared" si="5"/>
        <v>2948057608</v>
      </c>
      <c r="K40" s="31">
        <f t="shared" si="5"/>
        <v>84786369</v>
      </c>
      <c r="L40" s="31">
        <f t="shared" si="5"/>
        <v>57223849</v>
      </c>
      <c r="M40" s="31">
        <f t="shared" si="5"/>
        <v>-60118728</v>
      </c>
      <c r="N40" s="31">
        <f t="shared" si="5"/>
        <v>81891490</v>
      </c>
      <c r="O40" s="31">
        <f t="shared" si="5"/>
        <v>47641074</v>
      </c>
      <c r="P40" s="31">
        <f t="shared" si="5"/>
        <v>22794562</v>
      </c>
      <c r="Q40" s="31">
        <f t="shared" si="5"/>
        <v>-13517374</v>
      </c>
      <c r="R40" s="31">
        <f t="shared" si="5"/>
        <v>56918262</v>
      </c>
      <c r="S40" s="31">
        <f t="shared" si="5"/>
        <v>514863198</v>
      </c>
      <c r="T40" s="31">
        <f t="shared" si="5"/>
        <v>136836038</v>
      </c>
      <c r="U40" s="31">
        <f t="shared" si="5"/>
        <v>80038862</v>
      </c>
      <c r="V40" s="31">
        <f t="shared" si="5"/>
        <v>731738098</v>
      </c>
      <c r="W40" s="31">
        <f t="shared" si="5"/>
        <v>3818605458</v>
      </c>
      <c r="X40" s="31">
        <f t="shared" si="5"/>
        <v>0</v>
      </c>
      <c r="Y40" s="31">
        <f t="shared" si="5"/>
        <v>3818605458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-309921537</v>
      </c>
      <c r="F42" s="45">
        <f t="shared" si="6"/>
        <v>84716765</v>
      </c>
      <c r="G42" s="45">
        <f t="shared" si="6"/>
        <v>1764766170</v>
      </c>
      <c r="H42" s="45">
        <f t="shared" si="6"/>
        <v>164130431</v>
      </c>
      <c r="I42" s="45">
        <f t="shared" si="6"/>
        <v>-95505726</v>
      </c>
      <c r="J42" s="45">
        <f t="shared" si="6"/>
        <v>1833390875</v>
      </c>
      <c r="K42" s="45">
        <f t="shared" si="6"/>
        <v>-31079402</v>
      </c>
      <c r="L42" s="45">
        <f t="shared" si="6"/>
        <v>24246978</v>
      </c>
      <c r="M42" s="45">
        <f t="shared" si="6"/>
        <v>99766436</v>
      </c>
      <c r="N42" s="45">
        <f t="shared" si="6"/>
        <v>92934012</v>
      </c>
      <c r="O42" s="45">
        <f t="shared" si="6"/>
        <v>26444522</v>
      </c>
      <c r="P42" s="45">
        <f t="shared" si="6"/>
        <v>68636583</v>
      </c>
      <c r="Q42" s="45">
        <f t="shared" si="6"/>
        <v>102508069</v>
      </c>
      <c r="R42" s="45">
        <f t="shared" si="6"/>
        <v>197589174</v>
      </c>
      <c r="S42" s="45">
        <f t="shared" si="6"/>
        <v>-401146632</v>
      </c>
      <c r="T42" s="45">
        <f t="shared" si="6"/>
        <v>-57431514</v>
      </c>
      <c r="U42" s="45">
        <f t="shared" si="6"/>
        <v>-83648904</v>
      </c>
      <c r="V42" s="45">
        <f t="shared" si="6"/>
        <v>-542227050</v>
      </c>
      <c r="W42" s="45">
        <f t="shared" si="6"/>
        <v>1581687011</v>
      </c>
      <c r="X42" s="45">
        <f t="shared" si="6"/>
        <v>84716765</v>
      </c>
      <c r="Y42" s="45">
        <f t="shared" si="6"/>
        <v>1496970246</v>
      </c>
      <c r="Z42" s="46">
        <f>+IF(X42&lt;&gt;0,+(Y42/X42)*100,0)</f>
        <v>1767.0295200719718</v>
      </c>
      <c r="AA42" s="47">
        <f>+AA25-AA40</f>
        <v>84716765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/>
      <c r="F45" s="20">
        <v>394638302</v>
      </c>
      <c r="G45" s="20">
        <v>1863196432</v>
      </c>
      <c r="H45" s="20"/>
      <c r="I45" s="20"/>
      <c r="J45" s="20">
        <v>1863196432</v>
      </c>
      <c r="K45" s="20"/>
      <c r="L45" s="20"/>
      <c r="M45" s="20"/>
      <c r="N45" s="20"/>
      <c r="O45" s="20">
        <v>7561882</v>
      </c>
      <c r="P45" s="20"/>
      <c r="Q45" s="20"/>
      <c r="R45" s="20">
        <v>7561882</v>
      </c>
      <c r="S45" s="20"/>
      <c r="T45" s="20"/>
      <c r="U45" s="20"/>
      <c r="V45" s="20"/>
      <c r="W45" s="20">
        <v>1870758314</v>
      </c>
      <c r="X45" s="20">
        <v>394638302</v>
      </c>
      <c r="Y45" s="20">
        <v>1476120012</v>
      </c>
      <c r="Z45" s="48">
        <v>374.04</v>
      </c>
      <c r="AA45" s="22">
        <v>394638302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394638302</v>
      </c>
      <c r="G48" s="53">
        <f t="shared" si="7"/>
        <v>1863196432</v>
      </c>
      <c r="H48" s="53">
        <f t="shared" si="7"/>
        <v>0</v>
      </c>
      <c r="I48" s="53">
        <f t="shared" si="7"/>
        <v>0</v>
      </c>
      <c r="J48" s="53">
        <f t="shared" si="7"/>
        <v>1863196432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7561882</v>
      </c>
      <c r="P48" s="53">
        <f t="shared" si="7"/>
        <v>0</v>
      </c>
      <c r="Q48" s="53">
        <f t="shared" si="7"/>
        <v>0</v>
      </c>
      <c r="R48" s="53">
        <f t="shared" si="7"/>
        <v>7561882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1870758314</v>
      </c>
      <c r="X48" s="53">
        <f t="shared" si="7"/>
        <v>394638302</v>
      </c>
      <c r="Y48" s="53">
        <f t="shared" si="7"/>
        <v>1476120012</v>
      </c>
      <c r="Z48" s="54">
        <f>+IF(X48&lt;&gt;0,+(Y48/X48)*100,0)</f>
        <v>374.0437774334433</v>
      </c>
      <c r="AA48" s="55">
        <f>SUM(AA45:AA47)</f>
        <v>394638302</v>
      </c>
    </row>
    <row r="49" spans="1:27" ht="12.75">
      <c r="A49" s="56" t="s">
        <v>88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89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2020-08-02T16:46:54Z</dcterms:created>
  <dcterms:modified xsi:type="dcterms:W3CDTF">2020-08-02T16:48:01Z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